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A655940A-7DBA-4581-A6D9-B973ECE9B14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213" i="2"/>
  <c r="G204" i="2"/>
  <c r="G197" i="2"/>
  <c r="K192" i="2"/>
  <c r="K190" i="2"/>
  <c r="G198" i="2" s="1"/>
  <c r="K179" i="2"/>
  <c r="K177" i="2"/>
  <c r="K175" i="2"/>
  <c r="K173" i="2"/>
  <c r="K171" i="2"/>
  <c r="K169" i="2"/>
  <c r="K167" i="2"/>
  <c r="K165" i="2"/>
  <c r="K163" i="2"/>
  <c r="K161" i="2"/>
  <c r="K159" i="2"/>
  <c r="K154" i="2"/>
  <c r="K149" i="2"/>
  <c r="K146" i="2"/>
  <c r="K144" i="2"/>
  <c r="K142" i="2"/>
  <c r="K140" i="2"/>
  <c r="K133" i="2"/>
  <c r="K130" i="2"/>
  <c r="K127" i="2"/>
  <c r="K109" i="2"/>
  <c r="K106" i="2"/>
  <c r="K103" i="2"/>
  <c r="K99" i="2"/>
  <c r="K96" i="2"/>
  <c r="K93" i="2"/>
  <c r="K90" i="2"/>
  <c r="K86" i="2"/>
  <c r="K83" i="2"/>
  <c r="K81" i="2"/>
  <c r="K76" i="2"/>
  <c r="K73" i="2"/>
  <c r="K70" i="2"/>
  <c r="K66" i="2"/>
  <c r="K63" i="2"/>
  <c r="K60" i="2"/>
  <c r="K57" i="2"/>
  <c r="K54" i="2"/>
  <c r="K51" i="2"/>
  <c r="K43" i="2"/>
  <c r="K40" i="2"/>
  <c r="K37" i="2"/>
  <c r="K34" i="2"/>
  <c r="K31" i="2"/>
  <c r="K28" i="2"/>
  <c r="K21" i="2"/>
  <c r="K18" i="2"/>
  <c r="K15" i="2"/>
  <c r="G203" i="2" s="1"/>
  <c r="G205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199" i="2" l="1"/>
  <c r="G186" i="2"/>
  <c r="G187" i="2"/>
  <c r="G209" i="2"/>
  <c r="G212" i="2"/>
  <c r="G214" i="2" s="1"/>
  <c r="AA1" i="3" s="1"/>
  <c r="AA33" i="3" l="1"/>
  <c r="AA37" i="3"/>
  <c r="AA3" i="3"/>
  <c r="G188" i="2"/>
  <c r="AA42" i="3" l="1"/>
  <c r="AA12" i="3"/>
  <c r="AA27" i="3"/>
  <c r="AA4" i="3"/>
  <c r="AA32" i="3" l="1"/>
  <c r="AA15" i="3"/>
  <c r="AA24" i="3"/>
  <c r="AA23" i="3"/>
  <c r="AA13" i="3"/>
  <c r="AA7" i="3"/>
  <c r="AA5" i="3"/>
  <c r="AA18" i="3" l="1"/>
  <c r="AA10" i="3" s="1"/>
  <c r="AA19" i="3"/>
  <c r="AA46" i="3"/>
  <c r="AA29" i="3"/>
  <c r="AA28" i="3"/>
  <c r="AA43" i="3"/>
  <c r="AA9" i="3"/>
  <c r="AA6" i="3"/>
  <c r="AA16" i="3"/>
  <c r="AA89" i="3"/>
  <c r="AA85" i="3" s="1"/>
  <c r="AA80" i="3" s="1"/>
  <c r="AA72" i="3" s="1"/>
  <c r="AA64" i="3" s="1"/>
  <c r="AA56" i="3" s="1"/>
  <c r="AA44" i="3" s="1"/>
  <c r="AA73" i="3"/>
  <c r="AA65" i="3"/>
  <c r="AA57" i="3" s="1"/>
  <c r="AA45" i="3" s="1"/>
  <c r="AA26" i="3" s="1"/>
  <c r="AA93" i="3"/>
  <c r="AA14" i="3"/>
  <c r="AA51" i="3" l="1"/>
  <c r="AA95" i="3"/>
  <c r="AA91" i="3"/>
  <c r="AA87" i="3" s="1"/>
  <c r="AA83" i="3" s="1"/>
  <c r="AA76" i="3" s="1"/>
  <c r="AA68" i="3" s="1"/>
  <c r="AA60" i="3" s="1"/>
  <c r="AA52" i="3" s="1"/>
  <c r="AA41" i="3"/>
  <c r="AA38" i="3"/>
  <c r="AA21" i="3"/>
  <c r="AA11" i="3"/>
  <c r="AA20" i="3"/>
  <c r="AA77" i="3" s="1"/>
  <c r="AA25" i="3"/>
  <c r="AA90" i="3"/>
  <c r="AA30" i="3" s="1"/>
  <c r="AA82" i="3"/>
  <c r="AA94" i="3"/>
  <c r="AA17" i="3"/>
  <c r="AA75" i="3" s="1"/>
  <c r="AA67" i="3" s="1"/>
  <c r="AA59" i="3" s="1"/>
  <c r="AA49" i="3" s="1"/>
  <c r="AA31" i="3" s="1"/>
  <c r="AA47" i="3"/>
  <c r="AA50" i="3"/>
  <c r="AA34" i="3"/>
  <c r="AA35" i="3" l="1"/>
  <c r="AA69" i="3"/>
  <c r="AA61" i="3" s="1"/>
  <c r="AA53" i="3" s="1"/>
  <c r="AA36" i="3" s="1"/>
  <c r="AA86" i="3"/>
  <c r="AA81" i="3" s="1"/>
  <c r="AA74" i="3" s="1"/>
  <c r="AA66" i="3" s="1"/>
  <c r="AA58" i="3" s="1"/>
  <c r="AA48" i="3" s="1"/>
  <c r="AA96" i="3"/>
  <c r="AA92" i="3" s="1"/>
  <c r="AA79" i="3"/>
  <c r="AA71" i="3"/>
  <c r="AA63" i="3" s="1"/>
  <c r="AA55" i="3" s="1"/>
  <c r="AA40" i="3" s="1"/>
  <c r="AA22" i="3"/>
  <c r="AA39" i="3" l="1"/>
  <c r="AA88" i="3"/>
  <c r="AA84" i="3" s="1"/>
  <c r="AA78" i="3" s="1"/>
  <c r="AA70" i="3" s="1"/>
  <c r="AA62" i="3" s="1"/>
  <c r="AA54" i="3" s="1"/>
  <c r="AA98" i="3"/>
  <c r="AA2" i="3" s="1"/>
  <c r="D217" i="2" s="1"/>
</calcChain>
</file>

<file path=xl/sharedStrings.xml><?xml version="1.0" encoding="utf-8"?>
<sst xmlns="http://schemas.openxmlformats.org/spreadsheetml/2006/main" count="452" uniqueCount="293">
  <si>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</si>
  <si>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</si>
  <si>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</si>
  <si>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</si>
  <si>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</si>
  <si>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</si>
  <si>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</si>
  <si>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</si>
  <si>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</si>
  <si>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</si>
  <si>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</si>
  <si>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</si>
  <si>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</si>
  <si>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</si>
  <si>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</si>
  <si>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</si>
  <si>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</si>
  <si>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</si>
  <si>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</si>
  <si>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</si>
  <si>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</si>
  <si>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</si>
  <si>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</si>
  <si>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</si>
  <si>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</si>
  <si>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</si>
  <si>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</si>
  <si>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</si>
  <si>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</si>
  <si>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</si>
  <si>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</si>
  <si>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</si>
  <si>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</si>
  <si>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</si>
  <si>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</si>
  <si>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</si>
  <si>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</si>
  <si>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</si>
  <si>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</si>
  <si>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</si>
  <si>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</si>
  <si>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</si>
  <si>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</si>
  <si>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</t>
  </si>
  <si>
    <t xml:space="preserve">TERRASSEMENTS - V.R.D </t>
  </si>
  <si>
    <t>Non localisé</t>
  </si>
  <si>
    <t>1.3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</si>
  <si>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</si>
  <si>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</si>
  <si>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</si>
  <si>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</si>
  <si>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</si>
  <si>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1.5</t>
  </si>
  <si>
    <t>DESCRIPTION DES OUVRAGES</t>
  </si>
  <si>
    <t>1.5.1</t>
  </si>
  <si>
    <t>TRAVAUX PRELIMINAIRES</t>
  </si>
  <si>
    <t>1.5.1.1</t>
  </si>
  <si>
    <t>Destruction d'ouvrages existants divers</t>
  </si>
  <si>
    <t>ENS</t>
  </si>
  <si>
    <t>9.L</t>
  </si>
  <si>
    <t xml:space="preserve">Localisation : 
- Emprise des espaces extérieurs aménagés et emprise des bâtiments neufs , suivant plans
</t>
  </si>
  <si>
    <t>9.&amp;</t>
  </si>
  <si>
    <t>1.5.1.2</t>
  </si>
  <si>
    <t>Décapage terre végétale</t>
  </si>
  <si>
    <t xml:space="preserve">Localisation : 
- Espaces plantés ou engazonnés dans l'emprise des futures voiries et bâtiment neuf
</t>
  </si>
  <si>
    <t>1.5.1.3</t>
  </si>
  <si>
    <t>Implantation des ouvrages</t>
  </si>
  <si>
    <t>FT</t>
  </si>
  <si>
    <t xml:space="preserve">Localisation : 
- Implantation des ouvrages du présent lot
</t>
  </si>
  <si>
    <t>4.&amp;</t>
  </si>
  <si>
    <t>1.5.2</t>
  </si>
  <si>
    <t>TERRASSEMENTS GENERAUX</t>
  </si>
  <si>
    <t>1.5.2.2</t>
  </si>
  <si>
    <t>Désignation, localisation des terrassements généraux</t>
  </si>
  <si>
    <t>1.5.2.2.1</t>
  </si>
  <si>
    <t>Mise à niveau des plateformes</t>
  </si>
  <si>
    <t>1.5.2.2.1.1</t>
  </si>
  <si>
    <t xml:space="preserve">Emprise des bâtiments  </t>
  </si>
  <si>
    <t xml:space="preserve">Localisation : 
- Plate-forme des bâtiments. 
</t>
  </si>
  <si>
    <t>1.5.2.2.1.2</t>
  </si>
  <si>
    <t>Emprise des voiries</t>
  </si>
  <si>
    <t xml:space="preserve">Localisation : 
- Voiries et zones de stationnement. Cette zone sera empierrés dés le démarrage du chantier afin de permettre les accès de chantier.
- Cheminements piétons en béton balayé
- Tous espaces extérieurs aménagés autres que le bâtiment et espaces plantés
</t>
  </si>
  <si>
    <t>1.5.2.2.1.3</t>
  </si>
  <si>
    <t xml:space="preserve">Espaces plantés, engazonnés et zone aménagée par le lot espaces verts </t>
  </si>
  <si>
    <t>Localisation : 
- à la cote -0.20 m de la cote finie aménagée  : Ensemble des espaces engazonnés et plantés modifiés suivant plan de paysage</t>
  </si>
  <si>
    <t>1.5.2.2.1.4</t>
  </si>
  <si>
    <t>Remblais</t>
  </si>
  <si>
    <t>M3</t>
  </si>
  <si>
    <t xml:space="preserve">Localisation : 
- Remblais en périphérie du bâtiment après construction 
- Remblais pour remonter dans certains cas les plate-formes existantes 
</t>
  </si>
  <si>
    <t>1.5.2.2.1.5</t>
  </si>
  <si>
    <t>Évacuation des excédents</t>
  </si>
  <si>
    <t xml:space="preserve">Localisation : 
- Ensemble des remblais à évacuer
</t>
  </si>
  <si>
    <t>1.5.2.2.1.6</t>
  </si>
  <si>
    <t>Régalage de terre végétale</t>
  </si>
  <si>
    <t xml:space="preserve">Localisation : 
- Ensemble des espaces verts
</t>
  </si>
  <si>
    <t>6.&amp;</t>
  </si>
  <si>
    <t>5.&amp;</t>
  </si>
  <si>
    <t>1.5.3</t>
  </si>
  <si>
    <t>RESEAUX DIVERS</t>
  </si>
  <si>
    <t>1.5.3.2</t>
  </si>
  <si>
    <t>Désignation et localisation des réseaux</t>
  </si>
  <si>
    <t>1.5.3.2.1</t>
  </si>
  <si>
    <t>Tranchées</t>
  </si>
  <si>
    <t>ML</t>
  </si>
  <si>
    <t xml:space="preserve">Localisation : 
- Pour la mise en œuvre des réseaux d'assainissement, caniveaux, regards, réseaux techniques divers, chauffage, eau potable, électricité, télécommunications, éclairage extérieur, Gaz, arrosage, etc.
- Se référer aux plans des lots techniques et plan masse ; seuls les réseaux extérieurs au bâtiment sont à la charge du présent lot
</t>
  </si>
  <si>
    <t>1.5.3.2.2</t>
  </si>
  <si>
    <t>Eaux pluviales</t>
  </si>
  <si>
    <t xml:space="preserve">Localisation :  
- Depuis les attentes à +0.50 ml des façades  mises en oeuvre par le lot plomberie ou gros œuvre ou depuis le pied des descentes du couvreur en façades du bâtiment ( les regards pieds de chutes incombent au présent lot)
- Pour récupération des eaux de toiture, eaux de drainage
- Pour récupération des eaux de ruissellement des espaces extérieurs viabilisés ou plantés y compris voiries et aires de stationnement ; avaloirs , caniveaux suivant plans 
</t>
  </si>
  <si>
    <t>1.5.3.2.3</t>
  </si>
  <si>
    <t>Caniveau à grille</t>
  </si>
  <si>
    <t xml:space="preserve">Localisation :  
Suivant plan : 
- au droit de l'accès aux parking depuis le domaine public
- au droit des accès des halls d'entrées y compris accès piétons parking et local vélos.
</t>
  </si>
  <si>
    <t>1.5.3.2.4</t>
  </si>
  <si>
    <t>Grilles</t>
  </si>
  <si>
    <t xml:space="preserve">Localisation : 
- Suivant plan (4 unités) : Récupération des eaux de pluies de la voirie intérieure.
</t>
  </si>
  <si>
    <t>1.5.3.2.5</t>
  </si>
  <si>
    <t>Eaux usées, eaux vannes</t>
  </si>
  <si>
    <t xml:space="preserve">Localisation : 
- Prévoir raccordement entre les sorties gros oeuvre et le réseau sur le domaine public.
</t>
  </si>
  <si>
    <t>1.5.3.2.6</t>
  </si>
  <si>
    <t>Inspection canalisations</t>
  </si>
  <si>
    <t xml:space="preserve">Localisation :  
- Pour l'ensemble des réseaux EU et EP créé
</t>
  </si>
  <si>
    <t>1.5.3.2.7</t>
  </si>
  <si>
    <t>Fourreaux techniques</t>
  </si>
  <si>
    <t>1.5.3.2.7.1</t>
  </si>
  <si>
    <t>Alimentation ENEDIS</t>
  </si>
  <si>
    <t xml:space="preserve">Localisation : 
Se référer aux plans masses des lots techniques:
Bâtiment B : Prévoir :
- 2 fourreaux de  90 en PVC annelé intérieur lisse du type TPC rouge avec tire-fil en polyamide entre le muret technique à l'entrée de voirie et la façade du bâtiment collectif B.
- 1 fourreau de  90 en PVC annelé intérieur lisse du type TPC rouge avec tire-fil en polyamide entre le muret technique à l'entrée de voirie et chaque CIBE des logements individuels.
</t>
  </si>
  <si>
    <t>1.5.3.2.7.2</t>
  </si>
  <si>
    <t>Alimentation TELECOM / Fibre</t>
  </si>
  <si>
    <t xml:space="preserve">Localisation : 
Se référer aux plans masses des lots techniques:
Bâtiment A : Prévoir :
- 4 fourreaux 42/45 avec tire-fil en polyamide entre la chambre de tirage TELECOM et le local TELECOM.
Bâtiments A et B : Prévoir :
- 4 fourreaux 42/45 avec tire-fil en polyamide entre la chambre de tirage du bâtiment A et la chambre de tirage du bâtiment B.
Logements individuels : Prévoir :
- 2 fourreaux 42/45 avec tire-fil en polyamide entre la chambre de tirage commune à tous les pavillons à l'entrée de la voirie et entre chaque chambre individuelle.
</t>
  </si>
  <si>
    <t>1.5.3.2.7.3</t>
  </si>
  <si>
    <t>Alimentation AEP</t>
  </si>
  <si>
    <t xml:space="preserve">Localisation : 
Se référer aux plans masses des lots techniques:
Bâtiment A : Prévoir :
- 1 fourreau 100 avec tire-fil en polyamide entre citerneau général et bâtiment A.
Bâtiments B : Prévoir :
- 1 fourreau 100 avec tire-fil en polyamide entre citerneau général et bâtiment B.
Logements individuels : Prévoir :
- 1 fourreau de 100 en polyamide entre citerneau général et fond de voiries. Fourreaux individuels en 42/45.
- Fourniture et pose des bouches à clefs pour chaque branchement
</t>
  </si>
  <si>
    <t>1.5.3.2.8</t>
  </si>
  <si>
    <t>Regards</t>
  </si>
  <si>
    <t>1.5.3.2.8.1</t>
  </si>
  <si>
    <t>Regards EP en pieds de descendants et en raccordement sur attentes réseaux mis en œuvre par le présent lot</t>
  </si>
  <si>
    <t>1.5.3.2.8.2</t>
  </si>
  <si>
    <t>Regards avaloirs et caniveaux</t>
  </si>
  <si>
    <t xml:space="preserve">Localisation : 
- regards avaloirs et caniveaux nécessaires pour récupérer les eaux de ruissellement  suivant les plans de voirie
- caniveaux situé entre le dallage béton et la voirie en enrobé
</t>
  </si>
  <si>
    <t>1.5.3.2.8.3</t>
  </si>
  <si>
    <t>Regards collecteurs eaux pluviales, eaux usées et eaux vannes</t>
  </si>
  <si>
    <t xml:space="preserve">Localisation : 
- Suivant plans
</t>
  </si>
  <si>
    <t>1.5.3.2.8.4</t>
  </si>
  <si>
    <t>Chambres de tirage</t>
  </si>
  <si>
    <t>1.5.3.2.8.4.1</t>
  </si>
  <si>
    <t>Type L1T</t>
  </si>
  <si>
    <t xml:space="preserve">Localisation : 
Suivant plans des lots techniques et plans de masse :
- Chambres de tirage entre bâtiments A et  B. Prévoir : 2 unités
</t>
  </si>
  <si>
    <t>1.5.3.2.8.4.2</t>
  </si>
  <si>
    <t xml:space="preserve">Type L2T </t>
  </si>
  <si>
    <t xml:space="preserve">Localisation : 
Suivant plans des lots techniques et plans de masse :
- Chambre de tirage au droit du domaine public devant le bâtiments A. Prévoir : 1 unité
</t>
  </si>
  <si>
    <t>1.5.3.2.8.4.3</t>
  </si>
  <si>
    <t>Type L1C</t>
  </si>
  <si>
    <t xml:space="preserve">Localisation : 
Suivant plans des lots techniques et plans de masse :
- Chambres de tirage pour chaque logement individuel. Prévoir : 7 unités
</t>
  </si>
  <si>
    <t>1.5.3.2.8.4.4</t>
  </si>
  <si>
    <t>Type L2C</t>
  </si>
  <si>
    <t xml:space="preserve">Localisation : 
Suivant plans des lots techniques et plans de masse :
- Chambre de tirage au droit du domaine public à l'entrée de la voirie des logements individuels. Prévoir : 1 unité
</t>
  </si>
  <si>
    <t>8.&amp;</t>
  </si>
  <si>
    <t>1.5.3.2.8.5</t>
  </si>
  <si>
    <t>Regard de tringlage EU</t>
  </si>
  <si>
    <t xml:space="preserve">Localisation : 
- Suivant plans regards EU situé à l'extrémité des réseaux à l'extérieur du bâtiment. Prévoir : 9 unités
</t>
  </si>
  <si>
    <t>1.5.3.2.8.6</t>
  </si>
  <si>
    <t>Regard de visite EU</t>
  </si>
  <si>
    <t xml:space="preserve">Localisation : 
- Suivant plan, et nécessité
</t>
  </si>
  <si>
    <t>1.5.3.2.8.7</t>
  </si>
  <si>
    <t>Citerneau</t>
  </si>
  <si>
    <t xml:space="preserve">Localisation : 
- Citerneau général : 1 unité.
- Citerneaux individuels : 7 unités.
</t>
  </si>
  <si>
    <t>1.5.4</t>
  </si>
  <si>
    <t>VOIRIES LOURDES ET LEGERES, CIRCULATION PIETONNE, AIRES DE STATIONNEMENT ET D'EVOLUTION</t>
  </si>
  <si>
    <t>1.5.4.1</t>
  </si>
  <si>
    <t>Principes généraux</t>
  </si>
  <si>
    <t>1.5.4.1.1</t>
  </si>
  <si>
    <t>Références et critères</t>
  </si>
  <si>
    <t>1.5.4.1.2</t>
  </si>
  <si>
    <t>Accessibilité aux handicapés</t>
  </si>
  <si>
    <t>1.5.4.1.3</t>
  </si>
  <si>
    <t>Voiries lourdes et légères, aires de stationnement</t>
  </si>
  <si>
    <t>1.5.4.1.4</t>
  </si>
  <si>
    <t>Bordure béton</t>
  </si>
  <si>
    <t>1.5.4.2</t>
  </si>
  <si>
    <t>Désignation, localisation</t>
  </si>
  <si>
    <t>1.5.4.2.1</t>
  </si>
  <si>
    <t>Voiries légères en enrobé</t>
  </si>
  <si>
    <t xml:space="preserve">Localisation : 
- Voirie intérieure et aire de retournement. Se référer au plan.
- Stationnements au droit des pavillons et stationnement visiteurs.
- Accès transformateur du bâtiment A.
- Zone périphérique du PAV
- Prévoir également une surface de 350 m² pour reprise du domaine public au droit de la parcelle.
</t>
  </si>
  <si>
    <t>1.5.4.2.2</t>
  </si>
  <si>
    <t>Allée piétonne finition béton balayé</t>
  </si>
  <si>
    <t xml:space="preserve">Localisation : 
- Accès piétons au droit des entrées des halls.
- Accès piétons au droit des entrées des locaux vélo.
</t>
  </si>
  <si>
    <t>1.5.4.2.3</t>
  </si>
  <si>
    <t xml:space="preserve">Bordures béton type T2 </t>
  </si>
  <si>
    <t xml:space="preserve">Localisation : 
Suivant plans architecte et plans travaux paysagers :
		- Entre la zone de stationnement extérieure en enrobé et les espaces verts
		- En séparation du domaine public coté rue
</t>
  </si>
  <si>
    <t>1.5.5</t>
  </si>
  <si>
    <t>SIGNALISATION ROUTIERE</t>
  </si>
  <si>
    <t>1.5.5.1</t>
  </si>
  <si>
    <t>Généralités</t>
  </si>
  <si>
    <t>1.5.5.1.1</t>
  </si>
  <si>
    <t>Marquage au sol par bandes thermoplastique</t>
  </si>
  <si>
    <t>1.5.5.1.2</t>
  </si>
  <si>
    <t>Sigles handicapés</t>
  </si>
  <si>
    <t>1.5.5.1.3</t>
  </si>
  <si>
    <t>Numérotation parkings</t>
  </si>
  <si>
    <t>1.5.5.1.4</t>
  </si>
  <si>
    <t>Bande de cheminement piétons et PMR</t>
  </si>
  <si>
    <t xml:space="preserve">Localisation :  
Bandes de cheminements piétons et PMR à l'intérieur des parking.
</t>
  </si>
  <si>
    <t>1.5.5.1.5</t>
  </si>
  <si>
    <t>Panneaux routiers</t>
  </si>
  <si>
    <t>1.5.6</t>
  </si>
  <si>
    <t xml:space="preserve">OUVRAGES D'INTERET COMMUN </t>
  </si>
  <si>
    <t>1.5.6.1</t>
  </si>
  <si>
    <t xml:space="preserve">Localisation : 
- Zones d'installation de chantier suivant plan d'organisation 
- Le long des façades de l'ensemble du bâtiment construit dans le cadre du présent projet (largeur 3.00 ml à l'aplomb des façades) 
</t>
  </si>
  <si>
    <t>1.5.7</t>
  </si>
  <si>
    <t>CONTENEURS ENTERRES</t>
  </si>
  <si>
    <t>1.5.7.1</t>
  </si>
  <si>
    <t>Traçage au sol</t>
  </si>
  <si>
    <t>1.5.7.2</t>
  </si>
  <si>
    <t>1.5.7.3</t>
  </si>
  <si>
    <t>Découpe des enrobés et terrassement</t>
  </si>
  <si>
    <t>1.5.7.4</t>
  </si>
  <si>
    <t>Rencontre de réseaux divers</t>
  </si>
  <si>
    <t>1.5.7.5</t>
  </si>
  <si>
    <t>Étaiement / Blindage</t>
  </si>
  <si>
    <t>1.5.7.6</t>
  </si>
  <si>
    <t>Terrassement en déblais</t>
  </si>
  <si>
    <t>1.5.7.7</t>
  </si>
  <si>
    <t>Réalisation d'une dalle de propreté en béton</t>
  </si>
  <si>
    <t>1.5.7.8</t>
  </si>
  <si>
    <t>Terrassement en remblais</t>
  </si>
  <si>
    <t>1.5.7.9</t>
  </si>
  <si>
    <t>Sols périphériques</t>
  </si>
  <si>
    <t>1.5.7.10</t>
  </si>
  <si>
    <t>Pose des conteneurs</t>
  </si>
  <si>
    <t>1.5.7.11</t>
  </si>
  <si>
    <t xml:space="preserve">Localisation : 
Mise en œuvre des conteneurs enterrés de tri sélectif et ordures ménagères fournis par ANGERS LOIRE METROPOLE (3 conteneurs) -	Se reporter aux plans Architecte 
</t>
  </si>
  <si>
    <t>1.6</t>
  </si>
  <si>
    <t>DOSSIER DES OUVRAGES EXECUTES (DOE), DOSSIER DES INTERVENTIONS ULTERIEURES SUR L'OUVRAGE (DIUO)</t>
  </si>
  <si>
    <t>1.6.1</t>
  </si>
  <si>
    <t>DOE</t>
  </si>
  <si>
    <t>1.6.6</t>
  </si>
  <si>
    <t>DIUO</t>
  </si>
  <si>
    <t>2.&amp;</t>
  </si>
  <si>
    <t xml:space="preserve">RECAPITULATIF
Lot n°1 TERRASSEMENTS - V.R.D </t>
  </si>
  <si>
    <t>RECAPITULATIF DES LOCALISATIONS</t>
  </si>
  <si>
    <t xml:space="preserve">Total du lot TERRASSEMENTS - V.R.D 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</si>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</sst>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];[Red]\-#,##0.00\ [$€]"/>
    <numFmt numFmtId="165" formatCode="#,##0.000"/>
  </numFmts>
  <fonts count="23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3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4" fontId="14" fillId="0" borderId="9" xfId="0" applyNumberFormat="1" applyFont="1" applyBorder="1" applyAlignment="1">
      <alignment horizontal="right" vertical="top" wrapText="1"/>
    </xf>
    <xf numFmtId="0" fontId="17" fillId="0" borderId="0" xfId="0" applyFont="1" applyAlignment="1">
      <alignment vertical="top" wrapText="1"/>
    </xf>
    <xf numFmtId="0" fontId="17" fillId="0" borderId="11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11" xfId="0" applyFont="1" applyBorder="1" applyAlignment="1">
      <alignment vertical="top" wrapText="1"/>
    </xf>
    <xf numFmtId="165" fontId="14" fillId="0" borderId="9" xfId="0" applyNumberFormat="1" applyFont="1" applyBorder="1" applyAlignment="1">
      <alignment horizontal="right" vertical="top" wrapText="1"/>
    </xf>
    <xf numFmtId="0" fontId="15" fillId="0" borderId="11" xfId="0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/>
    <xf numFmtId="0" fontId="10" fillId="0" borderId="2" xfId="0" applyFont="1" applyBorder="1" applyAlignment="1">
      <alignment horizontal="right" vertical="top" wrapText="1"/>
    </xf>
    <xf numFmtId="0" fontId="10" fillId="0" borderId="3" xfId="0" applyFont="1" applyBorder="1" applyAlignment="1">
      <alignment horizontal="right" vertical="top" wrapText="1"/>
    </xf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8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164" fontId="21" fillId="0" borderId="0" xfId="0" applyNumberFormat="1" applyFont="1" applyAlignment="1">
      <alignment horizontal="right" vertical="top" wrapText="1"/>
    </xf>
    <xf numFmtId="4" fontId="21" fillId="0" borderId="0" xfId="0" applyNumberFormat="1" applyFont="1" applyAlignment="1">
      <alignment horizontal="right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21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22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13" fillId="0" borderId="9" xfId="0" applyFont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0732519d-3f3f-4d85-9edb-5c00cc2ec381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bb3657fe-9cc4-478a-b294-bb9f6b97886d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bdd0cafd-330f-4d2c-9062-5033b805a1dd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a0023da7-5e95-409f-aa9a-33641c657967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81185915-9009-4e16-acf2-20a1da57e1a8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106e1ffe-5f14-4fce-acef-638fbc221c2c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583292fa-6762-4fb2-a237-36622d931cde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a08eb0f6-3b9e-4277-9f0b-999a42a7a930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tabSelected="1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7"/>
      <c r="F2" s="47"/>
      <c r="G2" s="47"/>
      <c r="H2" s="47"/>
      <c r="I2" s="8"/>
    </row>
    <row r="3" spans="2:9" ht="9" customHeight="1" x14ac:dyDescent="0.25">
      <c r="B3" s="5"/>
      <c r="C3" s="6"/>
      <c r="D3" s="7"/>
      <c r="E3" s="47"/>
      <c r="F3" s="47"/>
      <c r="G3" s="47"/>
      <c r="H3" s="47"/>
      <c r="I3" s="8"/>
    </row>
    <row r="4" spans="2:9" ht="9" customHeight="1" x14ac:dyDescent="0.25">
      <c r="B4" s="5"/>
      <c r="C4" s="6"/>
      <c r="D4" s="7"/>
      <c r="E4" s="47"/>
      <c r="F4" s="47"/>
      <c r="G4" s="47"/>
      <c r="H4" s="47"/>
      <c r="I4" s="8"/>
    </row>
    <row r="5" spans="2:9" ht="9" customHeight="1" x14ac:dyDescent="0.25">
      <c r="B5" s="5"/>
      <c r="C5" s="6"/>
      <c r="D5" s="7"/>
      <c r="E5" s="47"/>
      <c r="F5" s="47"/>
      <c r="G5" s="47"/>
      <c r="H5" s="47"/>
      <c r="I5" s="8"/>
    </row>
    <row r="6" spans="2:9" ht="9" customHeight="1" x14ac:dyDescent="0.25">
      <c r="B6" s="5"/>
      <c r="C6" s="6"/>
      <c r="D6" s="7"/>
      <c r="E6" s="47"/>
      <c r="F6" s="47"/>
      <c r="G6" s="47"/>
      <c r="H6" s="47"/>
      <c r="I6" s="8"/>
    </row>
    <row r="7" spans="2:9" ht="9" customHeight="1" x14ac:dyDescent="0.25">
      <c r="B7" s="5"/>
      <c r="C7" s="6"/>
      <c r="D7" s="7"/>
      <c r="E7" s="47"/>
      <c r="F7" s="47"/>
      <c r="G7" s="47"/>
      <c r="H7" s="47"/>
      <c r="I7" s="8"/>
    </row>
    <row r="8" spans="2:9" ht="9" customHeight="1" x14ac:dyDescent="0.25">
      <c r="B8" s="5"/>
      <c r="C8" s="6"/>
      <c r="D8" s="7"/>
      <c r="E8" s="47"/>
      <c r="F8" s="47"/>
      <c r="G8" s="47"/>
      <c r="H8" s="47"/>
      <c r="I8" s="8"/>
    </row>
    <row r="9" spans="2:9" ht="9" customHeight="1" x14ac:dyDescent="0.25">
      <c r="B9" s="5"/>
      <c r="C9" s="6"/>
      <c r="D9" s="7"/>
      <c r="E9" s="47"/>
      <c r="F9" s="47"/>
      <c r="G9" s="47"/>
      <c r="H9" s="47"/>
      <c r="I9" s="8"/>
    </row>
    <row r="10" spans="2:9" ht="9" customHeight="1" x14ac:dyDescent="0.25">
      <c r="B10" s="5"/>
      <c r="C10" s="6"/>
      <c r="D10" s="7"/>
      <c r="E10" s="47"/>
      <c r="F10" s="47"/>
      <c r="G10" s="47"/>
      <c r="H10" s="47"/>
      <c r="I10" s="8"/>
    </row>
    <row r="11" spans="2:9" ht="9" customHeight="1" x14ac:dyDescent="0.25">
      <c r="B11" s="5"/>
      <c r="C11" s="6"/>
      <c r="D11" s="7"/>
      <c r="E11" s="48" t="str">
        <f>IF(Paramètres!C5&lt;&gt;"",Paramètres!C5,"")</f>
        <v xml:space="preserve">RESIDENCE GREEN FOREST
Construction de 42 logements collectifs et 7 logements individuels </v>
      </c>
      <c r="F11" s="48"/>
      <c r="G11" s="48"/>
      <c r="H11" s="48"/>
      <c r="I11" s="8"/>
    </row>
    <row r="12" spans="2:9" ht="9" customHeight="1" x14ac:dyDescent="0.25">
      <c r="B12" s="5"/>
      <c r="C12" s="6"/>
      <c r="D12" s="7"/>
      <c r="E12" s="48"/>
      <c r="F12" s="48"/>
      <c r="G12" s="48"/>
      <c r="H12" s="48"/>
      <c r="I12" s="8"/>
    </row>
    <row r="13" spans="2:9" ht="9" customHeight="1" x14ac:dyDescent="0.25">
      <c r="B13" s="5"/>
      <c r="C13" s="6"/>
      <c r="D13" s="7"/>
      <c r="E13" s="48"/>
      <c r="F13" s="48"/>
      <c r="G13" s="48"/>
      <c r="H13" s="48"/>
      <c r="I13" s="8"/>
    </row>
    <row r="14" spans="2:9" ht="9" customHeight="1" x14ac:dyDescent="0.25">
      <c r="B14" s="5"/>
      <c r="C14" s="6"/>
      <c r="D14" s="7"/>
      <c r="E14" s="48"/>
      <c r="F14" s="48"/>
      <c r="G14" s="48"/>
      <c r="H14" s="48"/>
      <c r="I14" s="8"/>
    </row>
    <row r="15" spans="2:9" ht="9" customHeight="1" x14ac:dyDescent="0.25">
      <c r="B15" s="5"/>
      <c r="C15" s="6"/>
      <c r="D15" s="7"/>
      <c r="E15" s="48"/>
      <c r="F15" s="48"/>
      <c r="G15" s="48"/>
      <c r="H15" s="48"/>
      <c r="I15" s="8"/>
    </row>
    <row r="16" spans="2:9" ht="9" customHeight="1" x14ac:dyDescent="0.25">
      <c r="B16" s="5"/>
      <c r="C16" s="6"/>
      <c r="D16" s="7"/>
      <c r="E16" s="48"/>
      <c r="F16" s="48"/>
      <c r="G16" s="48"/>
      <c r="H16" s="48"/>
      <c r="I16" s="8"/>
    </row>
    <row r="17" spans="2:9" ht="9" customHeight="1" x14ac:dyDescent="0.25">
      <c r="B17" s="5"/>
      <c r="C17" s="6"/>
      <c r="D17" s="7"/>
      <c r="E17" s="48"/>
      <c r="F17" s="48"/>
      <c r="G17" s="48"/>
      <c r="H17" s="48"/>
      <c r="I17" s="8"/>
    </row>
    <row r="18" spans="2:9" ht="9" customHeight="1" x14ac:dyDescent="0.25">
      <c r="B18" s="5"/>
      <c r="C18" s="6"/>
      <c r="D18" s="7"/>
      <c r="E18" s="48"/>
      <c r="F18" s="48"/>
      <c r="G18" s="48"/>
      <c r="H18" s="48"/>
      <c r="I18" s="8"/>
    </row>
    <row r="19" spans="2:9" ht="9" customHeight="1" x14ac:dyDescent="0.25">
      <c r="B19" s="5"/>
      <c r="C19" s="6"/>
      <c r="D19" s="7"/>
      <c r="E19" s="48"/>
      <c r="F19" s="48"/>
      <c r="G19" s="48"/>
      <c r="H19" s="48"/>
      <c r="I19" s="8"/>
    </row>
    <row r="20" spans="2:9" ht="9" customHeight="1" x14ac:dyDescent="0.25">
      <c r="B20" s="5"/>
      <c r="C20" s="6"/>
      <c r="D20" s="7"/>
      <c r="E20" s="48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8"/>
      <c r="G20" s="48"/>
      <c r="H20" s="48"/>
      <c r="I20" s="8"/>
    </row>
    <row r="21" spans="2:9" ht="9" customHeight="1" x14ac:dyDescent="0.25">
      <c r="B21" s="5"/>
      <c r="C21" s="6"/>
      <c r="D21" s="7"/>
      <c r="E21" s="48"/>
      <c r="F21" s="48"/>
      <c r="G21" s="48"/>
      <c r="H21" s="48"/>
      <c r="I21" s="8"/>
    </row>
    <row r="22" spans="2:9" ht="9" customHeight="1" x14ac:dyDescent="0.25">
      <c r="B22" s="5"/>
      <c r="C22" s="6"/>
      <c r="D22" s="7"/>
      <c r="E22" s="48"/>
      <c r="F22" s="48"/>
      <c r="G22" s="48"/>
      <c r="H22" s="48"/>
      <c r="I22" s="8"/>
    </row>
    <row r="23" spans="2:9" ht="9" customHeight="1" x14ac:dyDescent="0.25">
      <c r="B23" s="5"/>
      <c r="C23" s="6"/>
      <c r="D23" s="7"/>
      <c r="E23" s="48"/>
      <c r="F23" s="48"/>
      <c r="G23" s="48"/>
      <c r="H23" s="48"/>
      <c r="I23" s="8"/>
    </row>
    <row r="24" spans="2:9" ht="9" customHeight="1" x14ac:dyDescent="0.25">
      <c r="B24" s="5"/>
      <c r="C24" s="6"/>
      <c r="D24" s="7"/>
      <c r="E24" s="48"/>
      <c r="F24" s="48"/>
      <c r="G24" s="48"/>
      <c r="H24" s="48"/>
      <c r="I24" s="8"/>
    </row>
    <row r="25" spans="2:9" ht="9" customHeight="1" x14ac:dyDescent="0.25">
      <c r="B25" s="5"/>
      <c r="C25" s="6"/>
      <c r="D25" s="7"/>
      <c r="E25" s="48"/>
      <c r="F25" s="48"/>
      <c r="G25" s="48"/>
      <c r="H25" s="48"/>
      <c r="I25" s="8"/>
    </row>
    <row r="26" spans="2:9" ht="9" customHeight="1" x14ac:dyDescent="0.25">
      <c r="B26" s="5"/>
      <c r="C26" s="6"/>
      <c r="D26" s="7"/>
      <c r="E26" s="48"/>
      <c r="F26" s="48"/>
      <c r="G26" s="48"/>
      <c r="H26" s="48"/>
      <c r="I26" s="8"/>
    </row>
    <row r="27" spans="2:9" ht="9" customHeight="1" x14ac:dyDescent="0.25">
      <c r="B27" s="5"/>
      <c r="C27" s="6"/>
      <c r="D27" s="7"/>
      <c r="E27" s="48"/>
      <c r="F27" s="48"/>
      <c r="G27" s="48"/>
      <c r="H27" s="48"/>
      <c r="I27" s="8"/>
    </row>
    <row r="28" spans="2:9" ht="9" customHeight="1" x14ac:dyDescent="0.25">
      <c r="B28" s="5"/>
      <c r="C28" s="6"/>
      <c r="D28" s="7"/>
      <c r="E28" s="47"/>
      <c r="F28" s="47"/>
      <c r="G28" s="47"/>
      <c r="H28" s="47"/>
      <c r="I28" s="8"/>
    </row>
    <row r="29" spans="2:9" ht="9" customHeight="1" x14ac:dyDescent="0.25">
      <c r="B29" s="5"/>
      <c r="C29" s="6"/>
      <c r="D29" s="7"/>
      <c r="E29" s="47"/>
      <c r="F29" s="47"/>
      <c r="G29" s="47"/>
      <c r="H29" s="47"/>
      <c r="I29" s="8"/>
    </row>
    <row r="30" spans="2:9" ht="9" customHeight="1" x14ac:dyDescent="0.25">
      <c r="B30" s="5"/>
      <c r="C30" s="6"/>
      <c r="D30" s="7"/>
      <c r="E30" s="47"/>
      <c r="F30" s="47"/>
      <c r="G30" s="47"/>
      <c r="H30" s="47"/>
      <c r="I30" s="8"/>
    </row>
    <row r="31" spans="2:9" ht="9" customHeight="1" x14ac:dyDescent="0.25">
      <c r="B31" s="5"/>
      <c r="C31" s="6"/>
      <c r="D31" s="7"/>
      <c r="E31" s="47"/>
      <c r="F31" s="47"/>
      <c r="G31" s="47"/>
      <c r="H31" s="47"/>
      <c r="I31" s="8"/>
    </row>
    <row r="32" spans="2:9" ht="9" customHeight="1" x14ac:dyDescent="0.25">
      <c r="B32" s="5"/>
      <c r="C32" s="6"/>
      <c r="D32" s="7"/>
      <c r="E32" s="47"/>
      <c r="F32" s="47"/>
      <c r="G32" s="47"/>
      <c r="H32" s="47"/>
      <c r="I32" s="8"/>
    </row>
    <row r="33" spans="2:9" ht="9" customHeight="1" x14ac:dyDescent="0.25">
      <c r="B33" s="5"/>
      <c r="C33" s="6"/>
      <c r="D33" s="7"/>
      <c r="E33" s="47"/>
      <c r="F33" s="47"/>
      <c r="G33" s="47"/>
      <c r="H33" s="47"/>
      <c r="I33" s="8"/>
    </row>
    <row r="34" spans="2:9" ht="9" customHeight="1" x14ac:dyDescent="0.25">
      <c r="B34" s="5"/>
      <c r="C34" s="6"/>
      <c r="D34" s="7"/>
      <c r="E34" s="47"/>
      <c r="F34" s="47"/>
      <c r="G34" s="47"/>
      <c r="H34" s="47"/>
      <c r="I34" s="8"/>
    </row>
    <row r="35" spans="2:9" ht="9" customHeight="1" x14ac:dyDescent="0.25">
      <c r="B35" s="5"/>
      <c r="C35" s="6"/>
      <c r="D35" s="7"/>
      <c r="E35" s="47"/>
      <c r="F35" s="47"/>
      <c r="G35" s="47"/>
      <c r="H35" s="47"/>
      <c r="I35" s="8"/>
    </row>
    <row r="36" spans="2:9" ht="9" customHeight="1" x14ac:dyDescent="0.25">
      <c r="B36" s="5"/>
      <c r="C36" s="6"/>
      <c r="D36" s="7"/>
      <c r="E36" s="47"/>
      <c r="F36" s="47"/>
      <c r="G36" s="47"/>
      <c r="H36" s="47"/>
      <c r="I36" s="8"/>
    </row>
    <row r="37" spans="2:9" ht="9" customHeight="1" x14ac:dyDescent="0.25">
      <c r="B37" s="5"/>
      <c r="C37" s="6"/>
      <c r="D37" s="7"/>
      <c r="E37" s="47"/>
      <c r="F37" s="47"/>
      <c r="G37" s="47"/>
      <c r="H37" s="47"/>
      <c r="I37" s="8"/>
    </row>
    <row r="38" spans="2:9" ht="9" customHeight="1" x14ac:dyDescent="0.25">
      <c r="B38" s="5"/>
      <c r="C38" s="6"/>
      <c r="D38" s="7"/>
      <c r="E38" s="47"/>
      <c r="F38" s="47"/>
      <c r="G38" s="47"/>
      <c r="H38" s="47"/>
      <c r="I38" s="8"/>
    </row>
    <row r="39" spans="2:9" ht="9" customHeight="1" x14ac:dyDescent="0.25">
      <c r="B39" s="5"/>
      <c r="C39" s="6"/>
      <c r="D39" s="7"/>
      <c r="E39" s="47"/>
      <c r="F39" s="47"/>
      <c r="G39" s="47"/>
      <c r="H39" s="47"/>
      <c r="I39" s="8"/>
    </row>
    <row r="40" spans="2:9" ht="9" customHeight="1" x14ac:dyDescent="0.25">
      <c r="B40" s="5"/>
      <c r="C40" s="6"/>
      <c r="D40" s="7"/>
      <c r="E40" s="47"/>
      <c r="F40" s="47"/>
      <c r="G40" s="47"/>
      <c r="H40" s="47"/>
      <c r="I40" s="8"/>
    </row>
    <row r="41" spans="2:9" ht="9" customHeight="1" x14ac:dyDescent="0.25">
      <c r="B41" s="5"/>
      <c r="C41" s="6"/>
      <c r="D41" s="7"/>
      <c r="E41" s="47"/>
      <c r="F41" s="47"/>
      <c r="G41" s="47"/>
      <c r="H41" s="47"/>
      <c r="I41" s="8"/>
    </row>
    <row r="42" spans="2:9" ht="9" customHeight="1" x14ac:dyDescent="0.25">
      <c r="B42" s="5"/>
      <c r="C42" s="6"/>
      <c r="D42" s="7"/>
      <c r="E42" s="47"/>
      <c r="F42" s="47"/>
      <c r="G42" s="47"/>
      <c r="H42" s="47"/>
      <c r="I42" s="8"/>
    </row>
    <row r="43" spans="2:9" ht="9" customHeight="1" x14ac:dyDescent="0.25">
      <c r="B43" s="5"/>
      <c r="C43" s="6"/>
      <c r="D43" s="7"/>
      <c r="E43" s="47"/>
      <c r="F43" s="47"/>
      <c r="G43" s="47"/>
      <c r="H43" s="47"/>
      <c r="I43" s="8"/>
    </row>
    <row r="44" spans="2:9" ht="9" customHeight="1" x14ac:dyDescent="0.25">
      <c r="B44" s="5"/>
      <c r="C44" s="6"/>
      <c r="D44" s="7"/>
      <c r="E44" s="47"/>
      <c r="F44" s="47"/>
      <c r="G44" s="47"/>
      <c r="H44" s="47"/>
      <c r="I44" s="8"/>
    </row>
    <row r="45" spans="2:9" ht="9" customHeight="1" x14ac:dyDescent="0.25">
      <c r="B45" s="62"/>
      <c r="C45" s="60" t="s">
        <v>10</v>
      </c>
      <c r="D45" s="7"/>
      <c r="E45" s="47"/>
      <c r="F45" s="47"/>
      <c r="G45" s="47"/>
      <c r="H45" s="47"/>
      <c r="I45" s="8"/>
    </row>
    <row r="46" spans="2:9" ht="9" customHeight="1" x14ac:dyDescent="0.25">
      <c r="B46" s="62"/>
      <c r="C46" s="61"/>
      <c r="D46" s="7"/>
      <c r="E46" s="7"/>
      <c r="F46" s="7"/>
      <c r="G46" s="7"/>
      <c r="H46" s="7"/>
      <c r="I46" s="8"/>
    </row>
    <row r="47" spans="2:9" ht="9" customHeight="1" x14ac:dyDescent="0.25">
      <c r="B47" s="62"/>
      <c r="C47" s="61"/>
      <c r="D47" s="7"/>
      <c r="E47" s="59" t="s">
        <v>4</v>
      </c>
      <c r="F47" s="47"/>
      <c r="G47" s="47"/>
      <c r="H47" s="47"/>
      <c r="I47" s="8"/>
    </row>
    <row r="48" spans="2:9" ht="9" customHeight="1" x14ac:dyDescent="0.25">
      <c r="B48" s="62"/>
      <c r="C48" s="61"/>
      <c r="D48" s="7"/>
      <c r="E48" s="47"/>
      <c r="F48" s="47"/>
      <c r="G48" s="47"/>
      <c r="H48" s="47"/>
      <c r="I48" s="8"/>
    </row>
    <row r="49" spans="2:9" ht="9" customHeight="1" x14ac:dyDescent="0.25">
      <c r="B49" s="62"/>
      <c r="C49" s="61"/>
      <c r="D49" s="7"/>
      <c r="E49" s="47"/>
      <c r="F49" s="47"/>
      <c r="G49" s="47"/>
      <c r="H49" s="47"/>
      <c r="I49" s="8"/>
    </row>
    <row r="50" spans="2:9" ht="9" customHeight="1" x14ac:dyDescent="0.25">
      <c r="B50" s="62"/>
      <c r="C50" s="61"/>
      <c r="D50" s="7"/>
      <c r="E50" s="47"/>
      <c r="F50" s="47"/>
      <c r="G50" s="47"/>
      <c r="H50" s="47"/>
      <c r="I50" s="8"/>
    </row>
    <row r="51" spans="2:9" ht="9" customHeight="1" x14ac:dyDescent="0.25">
      <c r="B51" s="62"/>
      <c r="C51" s="61"/>
      <c r="D51" s="7"/>
      <c r="E51" s="47"/>
      <c r="F51" s="47"/>
      <c r="G51" s="47"/>
      <c r="H51" s="47"/>
      <c r="I51" s="8"/>
    </row>
    <row r="52" spans="2:9" ht="9" customHeight="1" x14ac:dyDescent="0.25">
      <c r="B52" s="62"/>
      <c r="C52" s="60" t="s">
        <v>9</v>
      </c>
      <c r="D52" s="7"/>
      <c r="E52" s="47"/>
      <c r="F52" s="47"/>
      <c r="G52" s="47"/>
      <c r="H52" s="47"/>
      <c r="I52" s="8"/>
    </row>
    <row r="53" spans="2:9" ht="9" customHeight="1" x14ac:dyDescent="0.25">
      <c r="B53" s="62"/>
      <c r="C53" s="61"/>
      <c r="D53" s="7"/>
      <c r="E53" s="47"/>
      <c r="F53" s="47"/>
      <c r="G53" s="47"/>
      <c r="H53" s="47"/>
      <c r="I53" s="8"/>
    </row>
    <row r="54" spans="2:9" ht="9" customHeight="1" x14ac:dyDescent="0.25">
      <c r="B54" s="62"/>
      <c r="C54" s="61"/>
      <c r="D54" s="7"/>
      <c r="E54" s="47"/>
      <c r="F54" s="47"/>
      <c r="G54" s="47"/>
      <c r="H54" s="47"/>
      <c r="I54" s="8"/>
    </row>
    <row r="55" spans="2:9" ht="9" customHeight="1" x14ac:dyDescent="0.25">
      <c r="B55" s="62"/>
      <c r="C55" s="61"/>
      <c r="D55" s="7"/>
      <c r="E55" s="47"/>
      <c r="F55" s="47"/>
      <c r="G55" s="47"/>
      <c r="H55" s="47"/>
      <c r="I55" s="8"/>
    </row>
    <row r="56" spans="2:9" ht="9" customHeight="1" x14ac:dyDescent="0.25">
      <c r="B56" s="62"/>
      <c r="C56" s="61"/>
      <c r="D56" s="7"/>
      <c r="E56" s="47"/>
      <c r="F56" s="47"/>
      <c r="G56" s="47"/>
      <c r="H56" s="47"/>
      <c r="I56" s="8"/>
    </row>
    <row r="57" spans="2:9" ht="9" customHeight="1" x14ac:dyDescent="0.25">
      <c r="B57" s="62"/>
      <c r="C57" s="61"/>
      <c r="D57" s="7"/>
      <c r="E57" s="47"/>
      <c r="F57" s="47"/>
      <c r="G57" s="47"/>
      <c r="H57" s="47"/>
      <c r="I57" s="8"/>
    </row>
    <row r="58" spans="2:9" ht="9" customHeight="1" x14ac:dyDescent="0.25">
      <c r="B58" s="62"/>
      <c r="C58" s="61"/>
      <c r="D58" s="7"/>
      <c r="E58" s="47"/>
      <c r="F58" s="47"/>
      <c r="G58" s="47"/>
      <c r="H58" s="47"/>
      <c r="I58" s="8"/>
    </row>
    <row r="59" spans="2:9" ht="9" customHeight="1" x14ac:dyDescent="0.25">
      <c r="B59" s="62"/>
      <c r="C59" s="60" t="s">
        <v>8</v>
      </c>
      <c r="D59" s="7"/>
      <c r="E59" s="47"/>
      <c r="F59" s="47"/>
      <c r="G59" s="47"/>
      <c r="H59" s="47"/>
      <c r="I59" s="8"/>
    </row>
    <row r="60" spans="2:9" ht="9" customHeight="1" x14ac:dyDescent="0.25">
      <c r="B60" s="62"/>
      <c r="C60" s="61"/>
      <c r="D60" s="7"/>
      <c r="E60" s="47"/>
      <c r="F60" s="47"/>
      <c r="G60" s="47"/>
      <c r="H60" s="47"/>
      <c r="I60" s="8"/>
    </row>
    <row r="61" spans="2:9" ht="9" customHeight="1" x14ac:dyDescent="0.25">
      <c r="B61" s="62"/>
      <c r="C61" s="61"/>
      <c r="D61" s="7"/>
      <c r="E61" s="7"/>
      <c r="F61" s="7"/>
      <c r="G61" s="7"/>
      <c r="H61" s="7"/>
      <c r="I61" s="8"/>
    </row>
    <row r="62" spans="2:9" ht="9" customHeight="1" x14ac:dyDescent="0.25">
      <c r="B62" s="62"/>
      <c r="C62" s="61"/>
      <c r="D62" s="7"/>
      <c r="E62" s="49" t="str">
        <f>IF(Paramètres!C9&lt;&gt;"",Paramètres!C9,"")</f>
        <v>Lot n°1</v>
      </c>
      <c r="F62" s="49"/>
      <c r="G62" s="49"/>
      <c r="H62" s="49"/>
      <c r="I62" s="8"/>
    </row>
    <row r="63" spans="2:9" ht="9" customHeight="1" x14ac:dyDescent="0.25">
      <c r="B63" s="62"/>
      <c r="C63" s="61"/>
      <c r="D63" s="7"/>
      <c r="E63" s="49"/>
      <c r="F63" s="49"/>
      <c r="G63" s="49"/>
      <c r="H63" s="49"/>
      <c r="I63" s="8"/>
    </row>
    <row r="64" spans="2:9" ht="9" customHeight="1" x14ac:dyDescent="0.25">
      <c r="B64" s="62"/>
      <c r="C64" s="61"/>
      <c r="D64" s="7"/>
      <c r="E64" s="49"/>
      <c r="F64" s="49"/>
      <c r="G64" s="49"/>
      <c r="H64" s="49"/>
      <c r="I64" s="8"/>
    </row>
    <row r="65" spans="2:9" ht="9" customHeight="1" x14ac:dyDescent="0.25">
      <c r="B65" s="62"/>
      <c r="C65" s="61"/>
      <c r="D65" s="7"/>
      <c r="E65" s="49"/>
      <c r="F65" s="49"/>
      <c r="G65" s="49"/>
      <c r="H65" s="49"/>
      <c r="I65" s="8"/>
    </row>
    <row r="66" spans="2:9" ht="9" customHeight="1" x14ac:dyDescent="0.25">
      <c r="B66" s="62"/>
      <c r="C66" s="60" t="s">
        <v>7</v>
      </c>
      <c r="D66" s="7"/>
      <c r="E66" s="49" t="str">
        <f>IF(Paramètres!C11&lt;&gt;"",Paramètres!C11,"")</f>
        <v xml:space="preserve">TERRASSEMENTS - V.R.D </v>
      </c>
      <c r="F66" s="49"/>
      <c r="G66" s="49"/>
      <c r="H66" s="49"/>
      <c r="I66" s="8"/>
    </row>
    <row r="67" spans="2:9" ht="9" customHeight="1" x14ac:dyDescent="0.25">
      <c r="B67" s="62"/>
      <c r="C67" s="61"/>
      <c r="D67" s="7"/>
      <c r="E67" s="49"/>
      <c r="F67" s="49"/>
      <c r="G67" s="49"/>
      <c r="H67" s="49"/>
      <c r="I67" s="8"/>
    </row>
    <row r="68" spans="2:9" ht="9" customHeight="1" x14ac:dyDescent="0.25">
      <c r="B68" s="62"/>
      <c r="C68" s="61"/>
      <c r="D68" s="7"/>
      <c r="E68" s="49"/>
      <c r="F68" s="49"/>
      <c r="G68" s="49"/>
      <c r="H68" s="49"/>
      <c r="I68" s="8"/>
    </row>
    <row r="69" spans="2:9" ht="9" customHeight="1" x14ac:dyDescent="0.25">
      <c r="B69" s="62"/>
      <c r="C69" s="61"/>
      <c r="D69" s="7"/>
      <c r="E69" s="49"/>
      <c r="F69" s="49"/>
      <c r="G69" s="49"/>
      <c r="H69" s="49"/>
      <c r="I69" s="8"/>
    </row>
    <row r="70" spans="2:9" ht="9" customHeight="1" x14ac:dyDescent="0.25">
      <c r="B70" s="62"/>
      <c r="C70" s="61"/>
      <c r="D70" s="7"/>
      <c r="E70" s="49"/>
      <c r="F70" s="49"/>
      <c r="G70" s="49"/>
      <c r="H70" s="49"/>
      <c r="I70" s="8"/>
    </row>
    <row r="71" spans="2:9" ht="9" customHeight="1" x14ac:dyDescent="0.25">
      <c r="B71" s="62"/>
      <c r="C71" s="61"/>
      <c r="D71" s="7"/>
      <c r="E71" s="50" t="str">
        <f>IF(Paramètres!C3&lt;&gt;"",Paramètres!C3,"")</f>
        <v>DPGF</v>
      </c>
      <c r="F71" s="51"/>
      <c r="G71" s="51"/>
      <c r="H71" s="52"/>
      <c r="I71" s="8"/>
    </row>
    <row r="72" spans="2:9" ht="9" customHeight="1" x14ac:dyDescent="0.25">
      <c r="B72" s="62"/>
      <c r="C72" s="61"/>
      <c r="D72" s="7"/>
      <c r="E72" s="53"/>
      <c r="F72" s="48"/>
      <c r="G72" s="48"/>
      <c r="H72" s="54"/>
      <c r="I72" s="8"/>
    </row>
    <row r="73" spans="2:9" ht="9" customHeight="1" x14ac:dyDescent="0.25">
      <c r="B73" s="62"/>
      <c r="C73" s="60" t="s">
        <v>6</v>
      </c>
      <c r="D73" s="7"/>
      <c r="E73" s="53"/>
      <c r="F73" s="48"/>
      <c r="G73" s="48"/>
      <c r="H73" s="54"/>
      <c r="I73" s="8"/>
    </row>
    <row r="74" spans="2:9" ht="9" customHeight="1" x14ac:dyDescent="0.25">
      <c r="B74" s="62"/>
      <c r="C74" s="61"/>
      <c r="D74" s="7"/>
      <c r="E74" s="53"/>
      <c r="F74" s="48"/>
      <c r="G74" s="48"/>
      <c r="H74" s="54"/>
      <c r="I74" s="8"/>
    </row>
    <row r="75" spans="2:9" ht="9" customHeight="1" x14ac:dyDescent="0.25">
      <c r="B75" s="62"/>
      <c r="C75" s="61"/>
      <c r="D75" s="7"/>
      <c r="E75" s="53"/>
      <c r="F75" s="48"/>
      <c r="G75" s="48"/>
      <c r="H75" s="54"/>
      <c r="I75" s="8"/>
    </row>
    <row r="76" spans="2:9" ht="9" customHeight="1" x14ac:dyDescent="0.25">
      <c r="B76" s="62"/>
      <c r="C76" s="61"/>
      <c r="D76" s="7"/>
      <c r="E76" s="53"/>
      <c r="F76" s="48"/>
      <c r="G76" s="48"/>
      <c r="H76" s="54"/>
      <c r="I76" s="8"/>
    </row>
    <row r="77" spans="2:9" ht="9" customHeight="1" x14ac:dyDescent="0.25">
      <c r="B77" s="62"/>
      <c r="C77" s="61"/>
      <c r="D77" s="7"/>
      <c r="E77" s="55"/>
      <c r="F77" s="56"/>
      <c r="G77" s="56"/>
      <c r="H77" s="57"/>
      <c r="I77" s="8"/>
    </row>
    <row r="78" spans="2:9" ht="9" customHeight="1" x14ac:dyDescent="0.25">
      <c r="B78" s="62"/>
      <c r="C78" s="61"/>
      <c r="D78" s="7"/>
      <c r="E78" s="7"/>
      <c r="F78" s="7"/>
      <c r="G78" s="7"/>
      <c r="H78" s="7"/>
      <c r="I78" s="8"/>
    </row>
    <row r="79" spans="2:9" ht="9" customHeight="1" x14ac:dyDescent="0.25">
      <c r="B79" s="62"/>
      <c r="C79" s="61"/>
      <c r="D79" s="7"/>
      <c r="E79" s="7"/>
      <c r="F79" s="58" t="s">
        <v>0</v>
      </c>
      <c r="G79" s="58" t="str">
        <f>IF(Paramètres!C7&lt;&gt;"",Paramètres!C7,"")</f>
        <v>24.09</v>
      </c>
      <c r="H79" s="7"/>
      <c r="I79" s="8"/>
    </row>
    <row r="80" spans="2:9" ht="9" customHeight="1" x14ac:dyDescent="0.25">
      <c r="B80" s="62"/>
      <c r="C80" s="60" t="s">
        <v>5</v>
      </c>
      <c r="D80" s="7"/>
      <c r="E80" s="7"/>
      <c r="F80" s="58"/>
      <c r="G80" s="58"/>
      <c r="H80" s="7"/>
      <c r="I80" s="8"/>
    </row>
    <row r="81" spans="2:9" ht="9" customHeight="1" x14ac:dyDescent="0.25">
      <c r="B81" s="62"/>
      <c r="C81" s="61"/>
      <c r="D81" s="7"/>
      <c r="E81" s="7"/>
      <c r="F81" s="58" t="s">
        <v>1</v>
      </c>
      <c r="G81" s="58" t="str">
        <f>IF(Paramètres!C13&lt;&gt;"",Paramètres!C13,"")</f>
        <v>07/05/2025</v>
      </c>
      <c r="H81" s="7"/>
      <c r="I81" s="8"/>
    </row>
    <row r="82" spans="2:9" ht="9" customHeight="1" x14ac:dyDescent="0.25">
      <c r="B82" s="62"/>
      <c r="C82" s="61"/>
      <c r="D82" s="7"/>
      <c r="E82" s="7"/>
      <c r="F82" s="58"/>
      <c r="G82" s="58"/>
      <c r="H82" s="7"/>
      <c r="I82" s="8"/>
    </row>
    <row r="83" spans="2:9" ht="9" customHeight="1" x14ac:dyDescent="0.25">
      <c r="B83" s="62"/>
      <c r="C83" s="61"/>
      <c r="D83" s="7"/>
      <c r="E83" s="7"/>
      <c r="F83" s="58" t="s">
        <v>2</v>
      </c>
      <c r="G83" s="58" t="str">
        <f>IF(Paramètres!C15&lt;&gt;"",Paramètres!C15,"")</f>
        <v>DCE</v>
      </c>
      <c r="H83" s="7"/>
      <c r="I83" s="8"/>
    </row>
    <row r="84" spans="2:9" ht="9" customHeight="1" x14ac:dyDescent="0.25">
      <c r="B84" s="62"/>
      <c r="C84" s="61"/>
      <c r="D84" s="7"/>
      <c r="E84" s="7"/>
      <c r="F84" s="58"/>
      <c r="G84" s="58"/>
      <c r="H84" s="7"/>
      <c r="I84" s="8"/>
    </row>
    <row r="85" spans="2:9" ht="9" customHeight="1" x14ac:dyDescent="0.25">
      <c r="B85" s="62"/>
      <c r="C85" s="61"/>
      <c r="D85" s="7"/>
      <c r="E85" s="7"/>
      <c r="F85" s="58" t="s">
        <v>3</v>
      </c>
      <c r="G85" s="58" t="str">
        <f>IF(Paramètres!C17&lt;&gt;"",Paramètres!C17,"")</f>
        <v/>
      </c>
      <c r="H85" s="7"/>
      <c r="I85" s="8"/>
    </row>
    <row r="86" spans="2:9" ht="9" customHeight="1" x14ac:dyDescent="0.25">
      <c r="B86" s="62"/>
      <c r="C86" s="61"/>
      <c r="D86" s="7"/>
      <c r="E86" s="7"/>
      <c r="F86" s="58"/>
      <c r="G86" s="58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221"/>
  <sheetViews>
    <sheetView showGridLines="0" workbookViewId="0">
      <pane ySplit="3" topLeftCell="A192" activePane="bottomLeft" state="frozen"/>
      <selection pane="bottomLeft" activeCell="D134" sqref="D134:J134"/>
    </sheetView>
  </sheetViews>
  <sheetFormatPr baseColWidth="10" defaultColWidth="9.140625" defaultRowHeight="15" x14ac:dyDescent="0.25"/>
  <cols>
    <col min="1" max="1" width="0" hidden="1" customWidth="1"/>
    <col min="2" max="2" width="6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63" t="s">
        <v>31</v>
      </c>
      <c r="E3" s="63"/>
      <c r="F3" s="63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64" t="s">
        <v>44</v>
      </c>
      <c r="E4" s="64"/>
      <c r="F4" s="64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5" t="s">
        <v>45</v>
      </c>
      <c r="E5" s="66"/>
      <c r="F5" s="66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6" t="s">
        <v>47</v>
      </c>
      <c r="E6" s="66"/>
      <c r="F6" s="66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7"/>
      <c r="E7" s="67"/>
      <c r="F7" s="67"/>
      <c r="K7" s="20"/>
    </row>
    <row r="8" spans="1:18" ht="25.5" customHeight="1" x14ac:dyDescent="0.25">
      <c r="B8" s="20"/>
      <c r="C8" s="20"/>
      <c r="D8" s="70" t="s">
        <v>47</v>
      </c>
      <c r="E8" s="71"/>
      <c r="F8" s="71"/>
      <c r="G8" s="68"/>
      <c r="H8" s="68"/>
      <c r="I8" s="68"/>
      <c r="J8" s="68"/>
      <c r="K8" s="69"/>
    </row>
    <row r="9" spans="1:18" x14ac:dyDescent="0.25">
      <c r="B9" s="20"/>
      <c r="C9" s="20"/>
      <c r="D9" s="73"/>
      <c r="E9" s="47"/>
      <c r="F9" s="47"/>
      <c r="G9" s="47"/>
      <c r="H9" s="47"/>
      <c r="I9" s="47"/>
      <c r="J9" s="47"/>
      <c r="K9" s="72"/>
    </row>
    <row r="10" spans="1:18" x14ac:dyDescent="0.25">
      <c r="B10" s="20"/>
      <c r="C10" s="20"/>
      <c r="D10" s="76" t="s">
        <v>49</v>
      </c>
      <c r="E10" s="77"/>
      <c r="F10" s="77"/>
      <c r="G10" s="74">
        <f>SUMIF(L7:L7, IF(L6="","",L6), K7:K7)</f>
        <v>0</v>
      </c>
      <c r="H10" s="74"/>
      <c r="I10" s="74"/>
      <c r="J10" s="74"/>
      <c r="K10" s="75"/>
    </row>
    <row r="11" spans="1:18" hidden="1" x14ac:dyDescent="0.25">
      <c r="B11" s="20"/>
      <c r="C11" s="20"/>
      <c r="D11" s="80" t="s">
        <v>50</v>
      </c>
      <c r="E11" s="81"/>
      <c r="F11" s="81"/>
      <c r="G11" s="78">
        <f>ROUND(SUMIF(L7:L7, IF(L6="","",L6), K7:K7) * 0.2, 2)</f>
        <v>0</v>
      </c>
      <c r="H11" s="78"/>
      <c r="I11" s="78"/>
      <c r="J11" s="78"/>
      <c r="K11" s="79"/>
    </row>
    <row r="12" spans="1:18" hidden="1" x14ac:dyDescent="0.25">
      <c r="B12" s="20"/>
      <c r="C12" s="20"/>
      <c r="D12" s="76" t="s">
        <v>51</v>
      </c>
      <c r="E12" s="77"/>
      <c r="F12" s="77"/>
      <c r="G12" s="74">
        <f>SUM(G10:G11)</f>
        <v>0</v>
      </c>
      <c r="H12" s="74"/>
      <c r="I12" s="74"/>
      <c r="J12" s="74"/>
      <c r="K12" s="75"/>
    </row>
    <row r="13" spans="1:18" ht="15.75" customHeight="1" x14ac:dyDescent="0.25">
      <c r="A13" s="7">
        <v>3</v>
      </c>
      <c r="B13" s="17" t="s">
        <v>52</v>
      </c>
      <c r="C13" s="17"/>
      <c r="D13" s="66" t="s">
        <v>53</v>
      </c>
      <c r="E13" s="66"/>
      <c r="F13" s="66"/>
      <c r="G13" s="18"/>
      <c r="H13" s="18"/>
      <c r="I13" s="18"/>
      <c r="J13" s="18"/>
      <c r="K13" s="19"/>
      <c r="L13" s="7"/>
    </row>
    <row r="14" spans="1:18" x14ac:dyDescent="0.25">
      <c r="A14" s="7">
        <v>4</v>
      </c>
      <c r="B14" s="17" t="s">
        <v>54</v>
      </c>
      <c r="C14" s="17"/>
      <c r="D14" s="82" t="s">
        <v>55</v>
      </c>
      <c r="E14" s="82"/>
      <c r="F14" s="82"/>
      <c r="G14" s="21"/>
      <c r="H14" s="21"/>
      <c r="I14" s="21"/>
      <c r="J14" s="21"/>
      <c r="K14" s="22"/>
      <c r="L14" s="7"/>
    </row>
    <row r="15" spans="1:18" x14ac:dyDescent="0.25">
      <c r="A15" s="7">
        <v>9</v>
      </c>
      <c r="B15" s="23" t="s">
        <v>56</v>
      </c>
      <c r="C15" s="23"/>
      <c r="D15" s="83" t="s">
        <v>57</v>
      </c>
      <c r="E15" s="84"/>
      <c r="F15" s="84"/>
      <c r="G15" s="24" t="s">
        <v>58</v>
      </c>
      <c r="H15" s="25"/>
      <c r="I15" s="25"/>
      <c r="J15" s="26"/>
      <c r="K15" s="26">
        <f>IF(AND(H15= "",I15= ""), 0, ROUND(ROUND(J15, 2) * ROUND(IF(I15="",H15,I15),  0), 2))</f>
        <v>0</v>
      </c>
      <c r="L15" s="7"/>
      <c r="N15" s="27">
        <v>0.2</v>
      </c>
      <c r="R15" s="7">
        <v>491</v>
      </c>
    </row>
    <row r="16" spans="1:18" ht="45" customHeight="1" x14ac:dyDescent="0.25">
      <c r="A16" s="7" t="s">
        <v>59</v>
      </c>
      <c r="B16" s="28"/>
      <c r="C16" s="28"/>
      <c r="D16" s="85" t="s">
        <v>60</v>
      </c>
      <c r="E16" s="85"/>
      <c r="F16" s="85"/>
      <c r="G16" s="85"/>
      <c r="H16" s="85"/>
      <c r="I16" s="85"/>
      <c r="J16" s="85"/>
      <c r="K16" s="28"/>
    </row>
    <row r="17" spans="1:18" hidden="1" x14ac:dyDescent="0.25">
      <c r="A17" s="7" t="s">
        <v>61</v>
      </c>
    </row>
    <row r="18" spans="1:18" x14ac:dyDescent="0.25">
      <c r="A18" s="7">
        <v>9</v>
      </c>
      <c r="B18" s="23" t="s">
        <v>62</v>
      </c>
      <c r="C18" s="23"/>
      <c r="D18" s="83" t="s">
        <v>63</v>
      </c>
      <c r="E18" s="84"/>
      <c r="F18" s="84"/>
      <c r="G18" s="24" t="s">
        <v>16</v>
      </c>
      <c r="H18" s="29"/>
      <c r="I18" s="29"/>
      <c r="J18" s="26"/>
      <c r="K18" s="26">
        <f>IF(AND(H18= "",I18= ""), 0, ROUND(ROUND(J18, 2) * ROUND(IF(I18="",H18,I18),  2), 2))</f>
        <v>0</v>
      </c>
      <c r="L18" s="7"/>
      <c r="N18" s="27">
        <v>0.2</v>
      </c>
      <c r="R18" s="7">
        <v>491</v>
      </c>
    </row>
    <row r="19" spans="1:18" ht="45" customHeight="1" x14ac:dyDescent="0.25">
      <c r="A19" s="7" t="s">
        <v>59</v>
      </c>
      <c r="B19" s="28"/>
      <c r="C19" s="28"/>
      <c r="D19" s="85" t="s">
        <v>64</v>
      </c>
      <c r="E19" s="85"/>
      <c r="F19" s="85"/>
      <c r="G19" s="85"/>
      <c r="H19" s="85"/>
      <c r="I19" s="85"/>
      <c r="J19" s="85"/>
      <c r="K19" s="28"/>
    </row>
    <row r="20" spans="1:18" hidden="1" x14ac:dyDescent="0.25">
      <c r="A20" s="7" t="s">
        <v>61</v>
      </c>
    </row>
    <row r="21" spans="1:18" x14ac:dyDescent="0.25">
      <c r="A21" s="7">
        <v>9</v>
      </c>
      <c r="B21" s="23" t="s">
        <v>65</v>
      </c>
      <c r="C21" s="23"/>
      <c r="D21" s="83" t="s">
        <v>66</v>
      </c>
      <c r="E21" s="84"/>
      <c r="F21" s="84"/>
      <c r="G21" s="24" t="s">
        <v>67</v>
      </c>
      <c r="H21" s="25"/>
      <c r="I21" s="25"/>
      <c r="J21" s="26"/>
      <c r="K21" s="26">
        <f>IF(AND(H21= "",I21= ""), 0, ROUND(ROUND(J21, 2) * ROUND(IF(I21="",H21,I21),  0), 2))</f>
        <v>0</v>
      </c>
      <c r="L21" s="7"/>
      <c r="N21" s="27">
        <v>0.2</v>
      </c>
      <c r="R21" s="7">
        <v>491</v>
      </c>
    </row>
    <row r="22" spans="1:18" ht="45" customHeight="1" x14ac:dyDescent="0.25">
      <c r="A22" s="7" t="s">
        <v>59</v>
      </c>
      <c r="B22" s="28"/>
      <c r="C22" s="28"/>
      <c r="D22" s="85" t="s">
        <v>68</v>
      </c>
      <c r="E22" s="85"/>
      <c r="F22" s="85"/>
      <c r="G22" s="85"/>
      <c r="H22" s="85"/>
      <c r="I22" s="85"/>
      <c r="J22" s="85"/>
      <c r="K22" s="28"/>
    </row>
    <row r="23" spans="1:18" hidden="1" x14ac:dyDescent="0.25">
      <c r="A23" s="7" t="s">
        <v>61</v>
      </c>
    </row>
    <row r="24" spans="1:18" hidden="1" x14ac:dyDescent="0.25">
      <c r="A24" s="7" t="s">
        <v>69</v>
      </c>
    </row>
    <row r="25" spans="1:18" x14ac:dyDescent="0.25">
      <c r="A25" s="7">
        <v>4</v>
      </c>
      <c r="B25" s="17" t="s">
        <v>70</v>
      </c>
      <c r="C25" s="17"/>
      <c r="D25" s="82" t="s">
        <v>71</v>
      </c>
      <c r="E25" s="82"/>
      <c r="F25" s="82"/>
      <c r="G25" s="21"/>
      <c r="H25" s="21"/>
      <c r="I25" s="21"/>
      <c r="J25" s="21"/>
      <c r="K25" s="22"/>
      <c r="L25" s="7"/>
    </row>
    <row r="26" spans="1:18" x14ac:dyDescent="0.25">
      <c r="A26" s="7">
        <v>5</v>
      </c>
      <c r="B26" s="17" t="s">
        <v>72</v>
      </c>
      <c r="C26" s="17"/>
      <c r="D26" s="86" t="s">
        <v>73</v>
      </c>
      <c r="E26" s="86"/>
      <c r="F26" s="86"/>
      <c r="G26" s="30"/>
      <c r="H26" s="30"/>
      <c r="I26" s="30"/>
      <c r="J26" s="30"/>
      <c r="K26" s="31"/>
      <c r="L26" s="7"/>
    </row>
    <row r="27" spans="1:18" x14ac:dyDescent="0.25">
      <c r="A27" s="7">
        <v>6</v>
      </c>
      <c r="B27" s="17" t="s">
        <v>74</v>
      </c>
      <c r="C27" s="17"/>
      <c r="D27" s="87" t="s">
        <v>75</v>
      </c>
      <c r="E27" s="87"/>
      <c r="F27" s="87"/>
      <c r="G27" s="32"/>
      <c r="H27" s="32"/>
      <c r="I27" s="32"/>
      <c r="J27" s="32"/>
      <c r="K27" s="33"/>
      <c r="L27" s="7"/>
    </row>
    <row r="28" spans="1:18" x14ac:dyDescent="0.25">
      <c r="A28" s="7">
        <v>9</v>
      </c>
      <c r="B28" s="23" t="s">
        <v>76</v>
      </c>
      <c r="C28" s="23"/>
      <c r="D28" s="83" t="s">
        <v>77</v>
      </c>
      <c r="E28" s="84"/>
      <c r="F28" s="84"/>
      <c r="G28" s="24" t="s">
        <v>16</v>
      </c>
      <c r="H28" s="29"/>
      <c r="I28" s="29"/>
      <c r="J28" s="26"/>
      <c r="K28" s="26">
        <f>IF(AND(H28= "",I28= ""), 0, ROUND(ROUND(J28, 2) * ROUND(IF(I28="",H28,I28),  2), 2))</f>
        <v>0</v>
      </c>
      <c r="L28" s="7"/>
      <c r="N28" s="27">
        <v>0.2</v>
      </c>
      <c r="R28" s="7">
        <v>491</v>
      </c>
    </row>
    <row r="29" spans="1:18" ht="33.75" customHeight="1" x14ac:dyDescent="0.25">
      <c r="A29" s="7" t="s">
        <v>59</v>
      </c>
      <c r="B29" s="28"/>
      <c r="C29" s="28"/>
      <c r="D29" s="85" t="s">
        <v>78</v>
      </c>
      <c r="E29" s="85"/>
      <c r="F29" s="85"/>
      <c r="G29" s="85"/>
      <c r="H29" s="85"/>
      <c r="I29" s="85"/>
      <c r="J29" s="85"/>
      <c r="K29" s="28"/>
    </row>
    <row r="30" spans="1:18" hidden="1" x14ac:dyDescent="0.25">
      <c r="A30" s="7" t="s">
        <v>61</v>
      </c>
    </row>
    <row r="31" spans="1:18" x14ac:dyDescent="0.25">
      <c r="A31" s="7">
        <v>9</v>
      </c>
      <c r="B31" s="23" t="s">
        <v>79</v>
      </c>
      <c r="C31" s="23"/>
      <c r="D31" s="83" t="s">
        <v>80</v>
      </c>
      <c r="E31" s="84"/>
      <c r="F31" s="84"/>
      <c r="G31" s="24" t="s">
        <v>16</v>
      </c>
      <c r="H31" s="29"/>
      <c r="I31" s="29"/>
      <c r="J31" s="26"/>
      <c r="K31" s="26">
        <f>IF(AND(H31= "",I31= ""), 0, ROUND(ROUND(J31, 2) * ROUND(IF(I31="",H31,I31),  2), 2))</f>
        <v>0</v>
      </c>
      <c r="L31" s="7"/>
      <c r="N31" s="27">
        <v>0.2</v>
      </c>
      <c r="R31" s="7">
        <v>491</v>
      </c>
    </row>
    <row r="32" spans="1:18" ht="67.5" customHeight="1" x14ac:dyDescent="0.25">
      <c r="A32" s="7" t="s">
        <v>59</v>
      </c>
      <c r="B32" s="28"/>
      <c r="C32" s="28"/>
      <c r="D32" s="85" t="s">
        <v>81</v>
      </c>
      <c r="E32" s="85"/>
      <c r="F32" s="85"/>
      <c r="G32" s="85"/>
      <c r="H32" s="85"/>
      <c r="I32" s="85"/>
      <c r="J32" s="85"/>
      <c r="K32" s="28"/>
    </row>
    <row r="33" spans="1:18" hidden="1" x14ac:dyDescent="0.25">
      <c r="A33" s="7" t="s">
        <v>61</v>
      </c>
    </row>
    <row r="34" spans="1:18" ht="22.5" customHeight="1" x14ac:dyDescent="0.25">
      <c r="A34" s="7">
        <v>9</v>
      </c>
      <c r="B34" s="23" t="s">
        <v>82</v>
      </c>
      <c r="C34" s="23"/>
      <c r="D34" s="83" t="s">
        <v>83</v>
      </c>
      <c r="E34" s="84"/>
      <c r="F34" s="84"/>
      <c r="G34" s="24" t="s">
        <v>16</v>
      </c>
      <c r="H34" s="29"/>
      <c r="I34" s="29"/>
      <c r="J34" s="26"/>
      <c r="K34" s="26">
        <f>IF(AND(H34= "",I34= ""), 0, ROUND(ROUND(J34, 2) * ROUND(IF(I34="",H34,I34),  2), 2))</f>
        <v>0</v>
      </c>
      <c r="L34" s="7"/>
      <c r="N34" s="27">
        <v>0.2</v>
      </c>
      <c r="R34" s="7">
        <v>491</v>
      </c>
    </row>
    <row r="35" spans="1:18" ht="33.75" customHeight="1" x14ac:dyDescent="0.25">
      <c r="A35" s="7" t="s">
        <v>59</v>
      </c>
      <c r="B35" s="28"/>
      <c r="C35" s="28"/>
      <c r="D35" s="85" t="s">
        <v>84</v>
      </c>
      <c r="E35" s="85"/>
      <c r="F35" s="85"/>
      <c r="G35" s="85"/>
      <c r="H35" s="85"/>
      <c r="I35" s="85"/>
      <c r="J35" s="85"/>
      <c r="K35" s="28"/>
    </row>
    <row r="36" spans="1:18" hidden="1" x14ac:dyDescent="0.25">
      <c r="A36" s="7" t="s">
        <v>61</v>
      </c>
    </row>
    <row r="37" spans="1:18" x14ac:dyDescent="0.25">
      <c r="A37" s="7">
        <v>9</v>
      </c>
      <c r="B37" s="23" t="s">
        <v>85</v>
      </c>
      <c r="C37" s="23"/>
      <c r="D37" s="83" t="s">
        <v>86</v>
      </c>
      <c r="E37" s="84"/>
      <c r="F37" s="84"/>
      <c r="G37" s="24" t="s">
        <v>87</v>
      </c>
      <c r="H37" s="34"/>
      <c r="I37" s="34"/>
      <c r="J37" s="26"/>
      <c r="K37" s="26">
        <f>IF(AND(H37= "",I37= ""), 0, ROUND(ROUND(J37, 2) * ROUND(IF(I37="",H37,I37),  3), 2))</f>
        <v>0</v>
      </c>
      <c r="L37" s="7"/>
      <c r="N37" s="27">
        <v>0.2</v>
      </c>
      <c r="R37" s="7">
        <v>491</v>
      </c>
    </row>
    <row r="38" spans="1:18" ht="45" customHeight="1" x14ac:dyDescent="0.25">
      <c r="A38" s="7" t="s">
        <v>59</v>
      </c>
      <c r="B38" s="28"/>
      <c r="C38" s="28"/>
      <c r="D38" s="85" t="s">
        <v>88</v>
      </c>
      <c r="E38" s="85"/>
      <c r="F38" s="85"/>
      <c r="G38" s="85"/>
      <c r="H38" s="85"/>
      <c r="I38" s="85"/>
      <c r="J38" s="85"/>
      <c r="K38" s="28"/>
    </row>
    <row r="39" spans="1:18" hidden="1" x14ac:dyDescent="0.25">
      <c r="A39" s="7" t="s">
        <v>61</v>
      </c>
    </row>
    <row r="40" spans="1:18" x14ac:dyDescent="0.25">
      <c r="A40" s="7">
        <v>9</v>
      </c>
      <c r="B40" s="23" t="s">
        <v>89</v>
      </c>
      <c r="C40" s="23"/>
      <c r="D40" s="83" t="s">
        <v>90</v>
      </c>
      <c r="E40" s="84"/>
      <c r="F40" s="84"/>
      <c r="G40" s="24" t="s">
        <v>87</v>
      </c>
      <c r="H40" s="34"/>
      <c r="I40" s="34"/>
      <c r="J40" s="26"/>
      <c r="K40" s="26">
        <f>IF(AND(H40= "",I40= ""), 0, ROUND(ROUND(J40, 2) * ROUND(IF(I40="",H40,I40),  3), 2))</f>
        <v>0</v>
      </c>
      <c r="L40" s="7"/>
      <c r="N40" s="27">
        <v>0.2</v>
      </c>
      <c r="R40" s="7">
        <v>491</v>
      </c>
    </row>
    <row r="41" spans="1:18" ht="33.75" customHeight="1" x14ac:dyDescent="0.25">
      <c r="A41" s="7" t="s">
        <v>59</v>
      </c>
      <c r="B41" s="28"/>
      <c r="C41" s="28"/>
      <c r="D41" s="85" t="s">
        <v>91</v>
      </c>
      <c r="E41" s="85"/>
      <c r="F41" s="85"/>
      <c r="G41" s="85"/>
      <c r="H41" s="85"/>
      <c r="I41" s="85"/>
      <c r="J41" s="85"/>
      <c r="K41" s="28"/>
    </row>
    <row r="42" spans="1:18" hidden="1" x14ac:dyDescent="0.25">
      <c r="A42" s="7" t="s">
        <v>61</v>
      </c>
    </row>
    <row r="43" spans="1:18" x14ac:dyDescent="0.25">
      <c r="A43" s="7">
        <v>9</v>
      </c>
      <c r="B43" s="23" t="s">
        <v>92</v>
      </c>
      <c r="C43" s="23"/>
      <c r="D43" s="83" t="s">
        <v>93</v>
      </c>
      <c r="E43" s="84"/>
      <c r="F43" s="84"/>
      <c r="G43" s="24" t="s">
        <v>87</v>
      </c>
      <c r="H43" s="34"/>
      <c r="I43" s="34"/>
      <c r="J43" s="26"/>
      <c r="K43" s="26">
        <f>IF(AND(H43= "",I43= ""), 0, ROUND(ROUND(J43, 2) * ROUND(IF(I43="",H43,I43),  3), 2))</f>
        <v>0</v>
      </c>
      <c r="L43" s="7"/>
      <c r="N43" s="27">
        <v>0.2</v>
      </c>
      <c r="R43" s="7">
        <v>491</v>
      </c>
    </row>
    <row r="44" spans="1:18" ht="33.75" customHeight="1" x14ac:dyDescent="0.25">
      <c r="A44" s="7" t="s">
        <v>59</v>
      </c>
      <c r="B44" s="28"/>
      <c r="C44" s="28"/>
      <c r="D44" s="85" t="s">
        <v>94</v>
      </c>
      <c r="E44" s="85"/>
      <c r="F44" s="85"/>
      <c r="G44" s="85"/>
      <c r="H44" s="85"/>
      <c r="I44" s="85"/>
      <c r="J44" s="85"/>
      <c r="K44" s="28"/>
    </row>
    <row r="45" spans="1:18" hidden="1" x14ac:dyDescent="0.25">
      <c r="A45" s="7" t="s">
        <v>61</v>
      </c>
    </row>
    <row r="46" spans="1:18" hidden="1" x14ac:dyDescent="0.25">
      <c r="A46" s="7" t="s">
        <v>95</v>
      </c>
    </row>
    <row r="47" spans="1:18" hidden="1" x14ac:dyDescent="0.25">
      <c r="A47" s="7" t="s">
        <v>96</v>
      </c>
    </row>
    <row r="48" spans="1:18" hidden="1" x14ac:dyDescent="0.25">
      <c r="A48" s="7" t="s">
        <v>69</v>
      </c>
    </row>
    <row r="49" spans="1:18" x14ac:dyDescent="0.25">
      <c r="A49" s="7">
        <v>4</v>
      </c>
      <c r="B49" s="17" t="s">
        <v>97</v>
      </c>
      <c r="C49" s="17"/>
      <c r="D49" s="82" t="s">
        <v>98</v>
      </c>
      <c r="E49" s="82"/>
      <c r="F49" s="82"/>
      <c r="G49" s="21"/>
      <c r="H49" s="21"/>
      <c r="I49" s="21"/>
      <c r="J49" s="21"/>
      <c r="K49" s="22"/>
      <c r="L49" s="7"/>
    </row>
    <row r="50" spans="1:18" x14ac:dyDescent="0.25">
      <c r="A50" s="7">
        <v>5</v>
      </c>
      <c r="B50" s="17" t="s">
        <v>99</v>
      </c>
      <c r="C50" s="17"/>
      <c r="D50" s="86" t="s">
        <v>100</v>
      </c>
      <c r="E50" s="86"/>
      <c r="F50" s="86"/>
      <c r="G50" s="30"/>
      <c r="H50" s="30"/>
      <c r="I50" s="30"/>
      <c r="J50" s="30"/>
      <c r="K50" s="31"/>
      <c r="L50" s="7"/>
    </row>
    <row r="51" spans="1:18" x14ac:dyDescent="0.25">
      <c r="A51" s="7">
        <v>9</v>
      </c>
      <c r="B51" s="23" t="s">
        <v>101</v>
      </c>
      <c r="C51" s="23"/>
      <c r="D51" s="83" t="s">
        <v>102</v>
      </c>
      <c r="E51" s="84"/>
      <c r="F51" s="84"/>
      <c r="G51" s="24" t="s">
        <v>103</v>
      </c>
      <c r="H51" s="29"/>
      <c r="I51" s="29"/>
      <c r="J51" s="26"/>
      <c r="K51" s="26">
        <f>IF(AND(H51= "",I51= ""), 0, ROUND(ROUND(J51, 2) * ROUND(IF(I51="",H51,I51),  2), 2))</f>
        <v>0</v>
      </c>
      <c r="L51" s="7"/>
      <c r="N51" s="27">
        <v>0.2</v>
      </c>
      <c r="R51" s="7">
        <v>491</v>
      </c>
    </row>
    <row r="52" spans="1:18" ht="78.75" customHeight="1" x14ac:dyDescent="0.25">
      <c r="A52" s="7" t="s">
        <v>59</v>
      </c>
      <c r="B52" s="28"/>
      <c r="C52" s="28"/>
      <c r="D52" s="85" t="s">
        <v>104</v>
      </c>
      <c r="E52" s="85"/>
      <c r="F52" s="85"/>
      <c r="G52" s="85"/>
      <c r="H52" s="85"/>
      <c r="I52" s="85"/>
      <c r="J52" s="85"/>
      <c r="K52" s="28"/>
    </row>
    <row r="53" spans="1:18" hidden="1" x14ac:dyDescent="0.25">
      <c r="A53" s="7" t="s">
        <v>61</v>
      </c>
    </row>
    <row r="54" spans="1:18" x14ac:dyDescent="0.25">
      <c r="A54" s="7">
        <v>9</v>
      </c>
      <c r="B54" s="23" t="s">
        <v>105</v>
      </c>
      <c r="C54" s="23"/>
      <c r="D54" s="83" t="s">
        <v>106</v>
      </c>
      <c r="E54" s="84"/>
      <c r="F54" s="84"/>
      <c r="G54" s="24" t="s">
        <v>103</v>
      </c>
      <c r="H54" s="29"/>
      <c r="I54" s="29"/>
      <c r="J54" s="26"/>
      <c r="K54" s="26">
        <f>IF(AND(H54= "",I54= ""), 0, ROUND(ROUND(J54, 2) * ROUND(IF(I54="",H54,I54),  2), 2))</f>
        <v>0</v>
      </c>
      <c r="L54" s="7"/>
      <c r="N54" s="27">
        <v>0.2</v>
      </c>
      <c r="R54" s="7">
        <v>491</v>
      </c>
    </row>
    <row r="55" spans="1:18" ht="101.25" customHeight="1" x14ac:dyDescent="0.25">
      <c r="A55" s="7" t="s">
        <v>59</v>
      </c>
      <c r="B55" s="28"/>
      <c r="C55" s="28"/>
      <c r="D55" s="85" t="s">
        <v>107</v>
      </c>
      <c r="E55" s="85"/>
      <c r="F55" s="85"/>
      <c r="G55" s="85"/>
      <c r="H55" s="85"/>
      <c r="I55" s="85"/>
      <c r="J55" s="85"/>
      <c r="K55" s="28"/>
    </row>
    <row r="56" spans="1:18" hidden="1" x14ac:dyDescent="0.25">
      <c r="A56" s="7" t="s">
        <v>61</v>
      </c>
    </row>
    <row r="57" spans="1:18" x14ac:dyDescent="0.25">
      <c r="A57" s="7">
        <v>9</v>
      </c>
      <c r="B57" s="23" t="s">
        <v>108</v>
      </c>
      <c r="C57" s="23"/>
      <c r="D57" s="83" t="s">
        <v>109</v>
      </c>
      <c r="E57" s="84"/>
      <c r="F57" s="84"/>
      <c r="G57" s="24" t="s">
        <v>103</v>
      </c>
      <c r="H57" s="29"/>
      <c r="I57" s="29"/>
      <c r="J57" s="26"/>
      <c r="K57" s="26">
        <f>IF(AND(H57= "",I57= ""), 0, ROUND(ROUND(J57, 2) * ROUND(IF(I57="",H57,I57),  2), 2))</f>
        <v>0</v>
      </c>
      <c r="L57" s="7"/>
      <c r="N57" s="27">
        <v>0.2</v>
      </c>
      <c r="R57" s="7">
        <v>491</v>
      </c>
    </row>
    <row r="58" spans="1:18" ht="67.5" customHeight="1" x14ac:dyDescent="0.25">
      <c r="A58" s="7" t="s">
        <v>59</v>
      </c>
      <c r="B58" s="28"/>
      <c r="C58" s="28"/>
      <c r="D58" s="85" t="s">
        <v>110</v>
      </c>
      <c r="E58" s="85"/>
      <c r="F58" s="85"/>
      <c r="G58" s="85"/>
      <c r="H58" s="85"/>
      <c r="I58" s="85"/>
      <c r="J58" s="85"/>
      <c r="K58" s="28"/>
    </row>
    <row r="59" spans="1:18" hidden="1" x14ac:dyDescent="0.25">
      <c r="A59" s="7" t="s">
        <v>61</v>
      </c>
    </row>
    <row r="60" spans="1:18" x14ac:dyDescent="0.25">
      <c r="A60" s="7">
        <v>9</v>
      </c>
      <c r="B60" s="23" t="s">
        <v>111</v>
      </c>
      <c r="C60" s="23"/>
      <c r="D60" s="83" t="s">
        <v>112</v>
      </c>
      <c r="E60" s="84"/>
      <c r="F60" s="84"/>
      <c r="G60" s="24" t="s">
        <v>17</v>
      </c>
      <c r="H60" s="25"/>
      <c r="I60" s="25"/>
      <c r="J60" s="26"/>
      <c r="K60" s="26">
        <f>IF(AND(H60= "",I60= ""), 0, ROUND(ROUND(J60, 2) * ROUND(IF(I60="",H60,I60),  0), 2))</f>
        <v>0</v>
      </c>
      <c r="L60" s="7"/>
      <c r="N60" s="27">
        <v>0.2</v>
      </c>
      <c r="R60" s="7">
        <v>491</v>
      </c>
    </row>
    <row r="61" spans="1:18" ht="45" customHeight="1" x14ac:dyDescent="0.25">
      <c r="A61" s="7" t="s">
        <v>59</v>
      </c>
      <c r="B61" s="28"/>
      <c r="C61" s="28"/>
      <c r="D61" s="85" t="s">
        <v>113</v>
      </c>
      <c r="E61" s="85"/>
      <c r="F61" s="85"/>
      <c r="G61" s="85"/>
      <c r="H61" s="85"/>
      <c r="I61" s="85"/>
      <c r="J61" s="85"/>
      <c r="K61" s="28"/>
    </row>
    <row r="62" spans="1:18" hidden="1" x14ac:dyDescent="0.25">
      <c r="A62" s="7" t="s">
        <v>61</v>
      </c>
    </row>
    <row r="63" spans="1:18" x14ac:dyDescent="0.25">
      <c r="A63" s="7">
        <v>9</v>
      </c>
      <c r="B63" s="23" t="s">
        <v>114</v>
      </c>
      <c r="C63" s="23"/>
      <c r="D63" s="83" t="s">
        <v>115</v>
      </c>
      <c r="E63" s="84"/>
      <c r="F63" s="84"/>
      <c r="G63" s="24" t="s">
        <v>103</v>
      </c>
      <c r="H63" s="29"/>
      <c r="I63" s="29"/>
      <c r="J63" s="26"/>
      <c r="K63" s="26">
        <f>IF(AND(H63= "",I63= ""), 0, ROUND(ROUND(J63, 2) * ROUND(IF(I63="",H63,I63),  2), 2))</f>
        <v>0</v>
      </c>
      <c r="L63" s="7"/>
      <c r="N63" s="27">
        <v>0.2</v>
      </c>
      <c r="R63" s="7">
        <v>491</v>
      </c>
    </row>
    <row r="64" spans="1:18" ht="45" customHeight="1" x14ac:dyDescent="0.25">
      <c r="A64" s="7" t="s">
        <v>59</v>
      </c>
      <c r="B64" s="28"/>
      <c r="C64" s="28"/>
      <c r="D64" s="85" t="s">
        <v>116</v>
      </c>
      <c r="E64" s="85"/>
      <c r="F64" s="85"/>
      <c r="G64" s="85"/>
      <c r="H64" s="85"/>
      <c r="I64" s="85"/>
      <c r="J64" s="85"/>
      <c r="K64" s="28"/>
    </row>
    <row r="65" spans="1:18" hidden="1" x14ac:dyDescent="0.25">
      <c r="A65" s="7" t="s">
        <v>61</v>
      </c>
    </row>
    <row r="66" spans="1:18" x14ac:dyDescent="0.25">
      <c r="A66" s="7">
        <v>9</v>
      </c>
      <c r="B66" s="23" t="s">
        <v>117</v>
      </c>
      <c r="C66" s="23"/>
      <c r="D66" s="83" t="s">
        <v>118</v>
      </c>
      <c r="E66" s="84"/>
      <c r="F66" s="84"/>
      <c r="G66" s="24" t="s">
        <v>67</v>
      </c>
      <c r="H66" s="25"/>
      <c r="I66" s="25"/>
      <c r="J66" s="26"/>
      <c r="K66" s="26">
        <f>IF(AND(H66= "",I66= ""), 0, ROUND(ROUND(J66, 2) * ROUND(IF(I66="",H66,I66),  0), 2))</f>
        <v>0</v>
      </c>
      <c r="L66" s="7"/>
      <c r="N66" s="27">
        <v>0.2</v>
      </c>
      <c r="R66" s="7">
        <v>491</v>
      </c>
    </row>
    <row r="67" spans="1:18" ht="45" customHeight="1" x14ac:dyDescent="0.25">
      <c r="A67" s="7" t="s">
        <v>59</v>
      </c>
      <c r="B67" s="28"/>
      <c r="C67" s="28"/>
      <c r="D67" s="85" t="s">
        <v>119</v>
      </c>
      <c r="E67" s="85"/>
      <c r="F67" s="85"/>
      <c r="G67" s="85"/>
      <c r="H67" s="85"/>
      <c r="I67" s="85"/>
      <c r="J67" s="85"/>
      <c r="K67" s="28"/>
    </row>
    <row r="68" spans="1:18" hidden="1" x14ac:dyDescent="0.25">
      <c r="A68" s="7" t="s">
        <v>61</v>
      </c>
    </row>
    <row r="69" spans="1:18" x14ac:dyDescent="0.25">
      <c r="A69" s="7">
        <v>6</v>
      </c>
      <c r="B69" s="17" t="s">
        <v>120</v>
      </c>
      <c r="C69" s="17"/>
      <c r="D69" s="87" t="s">
        <v>121</v>
      </c>
      <c r="E69" s="87"/>
      <c r="F69" s="87"/>
      <c r="G69" s="32"/>
      <c r="H69" s="32"/>
      <c r="I69" s="32"/>
      <c r="J69" s="32"/>
      <c r="K69" s="33"/>
      <c r="L69" s="7"/>
    </row>
    <row r="70" spans="1:18" x14ac:dyDescent="0.25">
      <c r="A70" s="7">
        <v>9</v>
      </c>
      <c r="B70" s="23" t="s">
        <v>122</v>
      </c>
      <c r="C70" s="23"/>
      <c r="D70" s="83" t="s">
        <v>123</v>
      </c>
      <c r="E70" s="84"/>
      <c r="F70" s="84"/>
      <c r="G70" s="24" t="s">
        <v>103</v>
      </c>
      <c r="H70" s="29"/>
      <c r="I70" s="29"/>
      <c r="J70" s="26"/>
      <c r="K70" s="26">
        <f>IF(AND(H70= "",I70= ""), 0, ROUND(ROUND(J70, 2) * ROUND(IF(I70="",H70,I70),  2), 2))</f>
        <v>0</v>
      </c>
      <c r="L70" s="7"/>
      <c r="N70" s="27">
        <v>0.2</v>
      </c>
      <c r="R70" s="7">
        <v>491</v>
      </c>
    </row>
    <row r="71" spans="1:18" ht="90" customHeight="1" x14ac:dyDescent="0.25">
      <c r="A71" s="7" t="s">
        <v>59</v>
      </c>
      <c r="B71" s="28"/>
      <c r="C71" s="28"/>
      <c r="D71" s="85" t="s">
        <v>124</v>
      </c>
      <c r="E71" s="85"/>
      <c r="F71" s="85"/>
      <c r="G71" s="85"/>
      <c r="H71" s="85"/>
      <c r="I71" s="85"/>
      <c r="J71" s="85"/>
      <c r="K71" s="28"/>
    </row>
    <row r="72" spans="1:18" hidden="1" x14ac:dyDescent="0.25">
      <c r="A72" s="7" t="s">
        <v>61</v>
      </c>
    </row>
    <row r="73" spans="1:18" ht="16.5" x14ac:dyDescent="0.25">
      <c r="A73" s="7">
        <v>9</v>
      </c>
      <c r="B73" s="23" t="s">
        <v>125</v>
      </c>
      <c r="C73" s="23"/>
      <c r="D73" s="83" t="s">
        <v>126</v>
      </c>
      <c r="E73" s="84"/>
      <c r="F73" s="84"/>
      <c r="G73" s="24" t="s">
        <v>103</v>
      </c>
      <c r="H73" s="29"/>
      <c r="I73" s="29"/>
      <c r="J73" s="26"/>
      <c r="K73" s="26">
        <f>IF(AND(H73= "",I73= ""), 0, ROUND(ROUND(J73, 2) * ROUND(IF(I73="",H73,I73),  2), 2))</f>
        <v>0</v>
      </c>
      <c r="L73" s="7"/>
      <c r="N73" s="27">
        <v>0.2</v>
      </c>
      <c r="R73" s="7">
        <v>491</v>
      </c>
    </row>
    <row r="74" spans="1:18" ht="123.75" customHeight="1" x14ac:dyDescent="0.25">
      <c r="A74" s="7" t="s">
        <v>59</v>
      </c>
      <c r="B74" s="28"/>
      <c r="C74" s="28"/>
      <c r="D74" s="85" t="s">
        <v>127</v>
      </c>
      <c r="E74" s="85"/>
      <c r="F74" s="85"/>
      <c r="G74" s="85"/>
      <c r="H74" s="85"/>
      <c r="I74" s="85"/>
      <c r="J74" s="85"/>
      <c r="K74" s="28"/>
    </row>
    <row r="75" spans="1:18" hidden="1" x14ac:dyDescent="0.25">
      <c r="A75" s="7" t="s">
        <v>61</v>
      </c>
    </row>
    <row r="76" spans="1:18" ht="16.5" x14ac:dyDescent="0.25">
      <c r="A76" s="7">
        <v>9</v>
      </c>
      <c r="B76" s="23" t="s">
        <v>128</v>
      </c>
      <c r="C76" s="23"/>
      <c r="D76" s="83" t="s">
        <v>129</v>
      </c>
      <c r="E76" s="84"/>
      <c r="F76" s="84"/>
      <c r="G76" s="24" t="s">
        <v>103</v>
      </c>
      <c r="H76" s="29"/>
      <c r="I76" s="29"/>
      <c r="J76" s="26"/>
      <c r="K76" s="26">
        <f>IF(AND(H76= "",I76= ""), 0, ROUND(ROUND(J76, 2) * ROUND(IF(I76="",H76,I76),  2), 2))</f>
        <v>0</v>
      </c>
      <c r="L76" s="7"/>
      <c r="N76" s="27">
        <v>0.2</v>
      </c>
      <c r="R76" s="7">
        <v>491</v>
      </c>
    </row>
    <row r="77" spans="1:18" ht="112.5" customHeight="1" x14ac:dyDescent="0.25">
      <c r="A77" s="7" t="s">
        <v>59</v>
      </c>
      <c r="B77" s="28"/>
      <c r="C77" s="28"/>
      <c r="D77" s="85" t="s">
        <v>130</v>
      </c>
      <c r="E77" s="85"/>
      <c r="F77" s="85"/>
      <c r="G77" s="85"/>
      <c r="H77" s="85"/>
      <c r="I77" s="85"/>
      <c r="J77" s="85"/>
      <c r="K77" s="28"/>
    </row>
    <row r="78" spans="1:18" hidden="1" x14ac:dyDescent="0.25">
      <c r="A78" s="7" t="s">
        <v>61</v>
      </c>
    </row>
    <row r="79" spans="1:18" hidden="1" x14ac:dyDescent="0.25">
      <c r="A79" s="7" t="s">
        <v>95</v>
      </c>
    </row>
    <row r="80" spans="1:18" x14ac:dyDescent="0.25">
      <c r="A80" s="7">
        <v>6</v>
      </c>
      <c r="B80" s="17" t="s">
        <v>131</v>
      </c>
      <c r="C80" s="17"/>
      <c r="D80" s="87" t="s">
        <v>132</v>
      </c>
      <c r="E80" s="87"/>
      <c r="F80" s="87"/>
      <c r="G80" s="32"/>
      <c r="H80" s="32"/>
      <c r="I80" s="32"/>
      <c r="J80" s="32"/>
      <c r="K80" s="33"/>
      <c r="L80" s="7"/>
    </row>
    <row r="81" spans="1:18" ht="22.5" customHeight="1" x14ac:dyDescent="0.25">
      <c r="A81" s="7">
        <v>9</v>
      </c>
      <c r="B81" s="23" t="s">
        <v>133</v>
      </c>
      <c r="C81" s="23"/>
      <c r="D81" s="83" t="s">
        <v>134</v>
      </c>
      <c r="E81" s="84"/>
      <c r="F81" s="84"/>
      <c r="G81" s="24" t="s">
        <v>17</v>
      </c>
      <c r="H81" s="25"/>
      <c r="I81" s="25"/>
      <c r="J81" s="26"/>
      <c r="K81" s="26">
        <f>IF(AND(H81= "",I81= ""), 0, ROUND(ROUND(J81, 2) * ROUND(IF(I81="",H81,I81),  0), 2))</f>
        <v>0</v>
      </c>
      <c r="L81" s="7"/>
      <c r="N81" s="27">
        <v>0.2</v>
      </c>
      <c r="R81" s="7">
        <v>491</v>
      </c>
    </row>
    <row r="82" spans="1:18" hidden="1" x14ac:dyDescent="0.25">
      <c r="A82" s="7" t="s">
        <v>61</v>
      </c>
    </row>
    <row r="83" spans="1:18" ht="16.5" x14ac:dyDescent="0.25">
      <c r="A83" s="7">
        <v>9</v>
      </c>
      <c r="B83" s="23" t="s">
        <v>135</v>
      </c>
      <c r="C83" s="23"/>
      <c r="D83" s="83" t="s">
        <v>136</v>
      </c>
      <c r="E83" s="84"/>
      <c r="F83" s="84"/>
      <c r="G83" s="24" t="s">
        <v>17</v>
      </c>
      <c r="H83" s="25"/>
      <c r="I83" s="25"/>
      <c r="J83" s="26"/>
      <c r="K83" s="26">
        <f>IF(AND(H83= "",I83= ""), 0, ROUND(ROUND(J83, 2) * ROUND(IF(I83="",H83,I83),  0), 2))</f>
        <v>0</v>
      </c>
      <c r="L83" s="7"/>
      <c r="N83" s="27">
        <v>0.2</v>
      </c>
      <c r="R83" s="7">
        <v>491</v>
      </c>
    </row>
    <row r="84" spans="1:18" ht="67.5" customHeight="1" x14ac:dyDescent="0.25">
      <c r="A84" s="7" t="s">
        <v>59</v>
      </c>
      <c r="B84" s="28"/>
      <c r="C84" s="28"/>
      <c r="D84" s="85" t="s">
        <v>137</v>
      </c>
      <c r="E84" s="85"/>
      <c r="F84" s="85"/>
      <c r="G84" s="85"/>
      <c r="H84" s="85"/>
      <c r="I84" s="85"/>
      <c r="J84" s="85"/>
      <c r="K84" s="28"/>
    </row>
    <row r="85" spans="1:18" hidden="1" x14ac:dyDescent="0.25">
      <c r="A85" s="7" t="s">
        <v>61</v>
      </c>
    </row>
    <row r="86" spans="1:18" ht="16.5" x14ac:dyDescent="0.25">
      <c r="A86" s="7">
        <v>9</v>
      </c>
      <c r="B86" s="23" t="s">
        <v>138</v>
      </c>
      <c r="C86" s="23"/>
      <c r="D86" s="83" t="s">
        <v>139</v>
      </c>
      <c r="E86" s="84"/>
      <c r="F86" s="84"/>
      <c r="G86" s="24" t="s">
        <v>17</v>
      </c>
      <c r="H86" s="25"/>
      <c r="I86" s="25"/>
      <c r="J86" s="26"/>
      <c r="K86" s="26">
        <f>IF(AND(H86= "",I86= ""), 0, ROUND(ROUND(J86, 2) * ROUND(IF(I86="",H86,I86),  0), 2))</f>
        <v>0</v>
      </c>
      <c r="L86" s="7"/>
      <c r="N86" s="27">
        <v>0.2</v>
      </c>
      <c r="R86" s="7">
        <v>491</v>
      </c>
    </row>
    <row r="87" spans="1:18" ht="45" customHeight="1" x14ac:dyDescent="0.25">
      <c r="A87" s="7" t="s">
        <v>59</v>
      </c>
      <c r="B87" s="28"/>
      <c r="C87" s="28"/>
      <c r="D87" s="85" t="s">
        <v>140</v>
      </c>
      <c r="E87" s="85"/>
      <c r="F87" s="85"/>
      <c r="G87" s="85"/>
      <c r="H87" s="85"/>
      <c r="I87" s="85"/>
      <c r="J87" s="85"/>
      <c r="K87" s="28"/>
    </row>
    <row r="88" spans="1:18" hidden="1" x14ac:dyDescent="0.25">
      <c r="A88" s="7" t="s">
        <v>61</v>
      </c>
    </row>
    <row r="89" spans="1:18" ht="16.5" x14ac:dyDescent="0.25">
      <c r="A89" s="7">
        <v>8</v>
      </c>
      <c r="B89" s="23" t="s">
        <v>141</v>
      </c>
      <c r="C89" s="23"/>
      <c r="D89" s="88" t="s">
        <v>142</v>
      </c>
      <c r="E89" s="88"/>
      <c r="F89" s="88"/>
      <c r="K89" s="35"/>
      <c r="L89" s="7"/>
    </row>
    <row r="90" spans="1:18" ht="16.5" x14ac:dyDescent="0.25">
      <c r="A90" s="7">
        <v>9</v>
      </c>
      <c r="B90" s="23" t="s">
        <v>143</v>
      </c>
      <c r="C90" s="23"/>
      <c r="D90" s="83" t="s">
        <v>144</v>
      </c>
      <c r="E90" s="84"/>
      <c r="F90" s="84"/>
      <c r="G90" s="24" t="s">
        <v>17</v>
      </c>
      <c r="H90" s="25"/>
      <c r="I90" s="25"/>
      <c r="J90" s="26"/>
      <c r="K90" s="26">
        <f>IF(AND(H90= "",I90= ""), 0, ROUND(ROUND(J90, 2) * ROUND(IF(I90="",H90,I90),  0), 2))</f>
        <v>0</v>
      </c>
      <c r="L90" s="7"/>
      <c r="N90" s="27">
        <v>0.2</v>
      </c>
      <c r="R90" s="7">
        <v>491</v>
      </c>
    </row>
    <row r="91" spans="1:18" ht="45" customHeight="1" x14ac:dyDescent="0.25">
      <c r="A91" s="7" t="s">
        <v>59</v>
      </c>
      <c r="B91" s="28"/>
      <c r="C91" s="28"/>
      <c r="D91" s="85" t="s">
        <v>145</v>
      </c>
      <c r="E91" s="85"/>
      <c r="F91" s="85"/>
      <c r="G91" s="85"/>
      <c r="H91" s="85"/>
      <c r="I91" s="85"/>
      <c r="J91" s="85"/>
      <c r="K91" s="28"/>
    </row>
    <row r="92" spans="1:18" hidden="1" x14ac:dyDescent="0.25">
      <c r="A92" s="7" t="s">
        <v>61</v>
      </c>
    </row>
    <row r="93" spans="1:18" ht="16.5" x14ac:dyDescent="0.25">
      <c r="A93" s="7">
        <v>9</v>
      </c>
      <c r="B93" s="23" t="s">
        <v>146</v>
      </c>
      <c r="C93" s="23"/>
      <c r="D93" s="83" t="s">
        <v>147</v>
      </c>
      <c r="E93" s="84"/>
      <c r="F93" s="84"/>
      <c r="G93" s="24" t="s">
        <v>17</v>
      </c>
      <c r="H93" s="25"/>
      <c r="I93" s="25"/>
      <c r="J93" s="26"/>
      <c r="K93" s="26">
        <f>IF(AND(H93= "",I93= ""), 0, ROUND(ROUND(J93, 2) * ROUND(IF(I93="",H93,I93),  0), 2))</f>
        <v>0</v>
      </c>
      <c r="L93" s="7"/>
      <c r="N93" s="27">
        <v>0.2</v>
      </c>
      <c r="R93" s="7">
        <v>491</v>
      </c>
    </row>
    <row r="94" spans="1:18" ht="45" customHeight="1" x14ac:dyDescent="0.25">
      <c r="A94" s="7" t="s">
        <v>59</v>
      </c>
      <c r="B94" s="28"/>
      <c r="C94" s="28"/>
      <c r="D94" s="85" t="s">
        <v>148</v>
      </c>
      <c r="E94" s="85"/>
      <c r="F94" s="85"/>
      <c r="G94" s="85"/>
      <c r="H94" s="85"/>
      <c r="I94" s="85"/>
      <c r="J94" s="85"/>
      <c r="K94" s="28"/>
    </row>
    <row r="95" spans="1:18" hidden="1" x14ac:dyDescent="0.25">
      <c r="A95" s="7" t="s">
        <v>61</v>
      </c>
    </row>
    <row r="96" spans="1:18" ht="16.5" x14ac:dyDescent="0.25">
      <c r="A96" s="7">
        <v>9</v>
      </c>
      <c r="B96" s="23" t="s">
        <v>149</v>
      </c>
      <c r="C96" s="23"/>
      <c r="D96" s="83" t="s">
        <v>150</v>
      </c>
      <c r="E96" s="84"/>
      <c r="F96" s="84"/>
      <c r="G96" s="24" t="s">
        <v>17</v>
      </c>
      <c r="H96" s="25"/>
      <c r="I96" s="25"/>
      <c r="J96" s="26"/>
      <c r="K96" s="26">
        <f>IF(AND(H96= "",I96= ""), 0, ROUND(ROUND(J96, 2) * ROUND(IF(I96="",H96,I96),  0), 2))</f>
        <v>0</v>
      </c>
      <c r="L96" s="7"/>
      <c r="N96" s="27">
        <v>0.2</v>
      </c>
      <c r="R96" s="7">
        <v>491</v>
      </c>
    </row>
    <row r="97" spans="1:18" ht="45" customHeight="1" x14ac:dyDescent="0.25">
      <c r="A97" s="7" t="s">
        <v>59</v>
      </c>
      <c r="B97" s="28"/>
      <c r="C97" s="28"/>
      <c r="D97" s="85" t="s">
        <v>151</v>
      </c>
      <c r="E97" s="85"/>
      <c r="F97" s="85"/>
      <c r="G97" s="85"/>
      <c r="H97" s="85"/>
      <c r="I97" s="85"/>
      <c r="J97" s="85"/>
      <c r="K97" s="28"/>
    </row>
    <row r="98" spans="1:18" hidden="1" x14ac:dyDescent="0.25">
      <c r="A98" s="7" t="s">
        <v>61</v>
      </c>
    </row>
    <row r="99" spans="1:18" ht="16.5" x14ac:dyDescent="0.25">
      <c r="A99" s="7">
        <v>9</v>
      </c>
      <c r="B99" s="23" t="s">
        <v>152</v>
      </c>
      <c r="C99" s="23"/>
      <c r="D99" s="83" t="s">
        <v>153</v>
      </c>
      <c r="E99" s="84"/>
      <c r="F99" s="84"/>
      <c r="G99" s="24" t="s">
        <v>17</v>
      </c>
      <c r="H99" s="25"/>
      <c r="I99" s="25"/>
      <c r="J99" s="26"/>
      <c r="K99" s="26">
        <f>IF(AND(H99= "",I99= ""), 0, ROUND(ROUND(J99, 2) * ROUND(IF(I99="",H99,I99),  0), 2))</f>
        <v>0</v>
      </c>
      <c r="L99" s="7"/>
      <c r="N99" s="27">
        <v>0.2</v>
      </c>
      <c r="R99" s="7">
        <v>491</v>
      </c>
    </row>
    <row r="100" spans="1:18" ht="56.25" customHeight="1" x14ac:dyDescent="0.25">
      <c r="A100" s="7" t="s">
        <v>59</v>
      </c>
      <c r="B100" s="28"/>
      <c r="C100" s="28"/>
      <c r="D100" s="85" t="s">
        <v>154</v>
      </c>
      <c r="E100" s="85"/>
      <c r="F100" s="85"/>
      <c r="G100" s="85"/>
      <c r="H100" s="85"/>
      <c r="I100" s="85"/>
      <c r="J100" s="85"/>
      <c r="K100" s="28"/>
    </row>
    <row r="101" spans="1:18" hidden="1" x14ac:dyDescent="0.25">
      <c r="A101" s="7" t="s">
        <v>61</v>
      </c>
    </row>
    <row r="102" spans="1:18" hidden="1" x14ac:dyDescent="0.25">
      <c r="A102" s="7" t="s">
        <v>155</v>
      </c>
    </row>
    <row r="103" spans="1:18" ht="16.5" x14ac:dyDescent="0.25">
      <c r="A103" s="7">
        <v>9</v>
      </c>
      <c r="B103" s="23" t="s">
        <v>156</v>
      </c>
      <c r="C103" s="23"/>
      <c r="D103" s="83" t="s">
        <v>157</v>
      </c>
      <c r="E103" s="84"/>
      <c r="F103" s="84"/>
      <c r="G103" s="24" t="s">
        <v>17</v>
      </c>
      <c r="H103" s="25"/>
      <c r="I103" s="25"/>
      <c r="J103" s="26"/>
      <c r="K103" s="26">
        <f>IF(AND(H103= "",I103= ""), 0, ROUND(ROUND(J103, 2) * ROUND(IF(I103="",H103,I103),  0), 2))</f>
        <v>0</v>
      </c>
      <c r="L103" s="7"/>
      <c r="N103" s="27">
        <v>0.2</v>
      </c>
      <c r="R103" s="7">
        <v>491</v>
      </c>
    </row>
    <row r="104" spans="1:18" ht="45" customHeight="1" x14ac:dyDescent="0.25">
      <c r="A104" s="7" t="s">
        <v>59</v>
      </c>
      <c r="B104" s="28"/>
      <c r="C104" s="28"/>
      <c r="D104" s="85" t="s">
        <v>158</v>
      </c>
      <c r="E104" s="85"/>
      <c r="F104" s="85"/>
      <c r="G104" s="85"/>
      <c r="H104" s="85"/>
      <c r="I104" s="85"/>
      <c r="J104" s="85"/>
      <c r="K104" s="28"/>
    </row>
    <row r="105" spans="1:18" hidden="1" x14ac:dyDescent="0.25">
      <c r="A105" s="7" t="s">
        <v>61</v>
      </c>
    </row>
    <row r="106" spans="1:18" ht="16.5" x14ac:dyDescent="0.25">
      <c r="A106" s="7">
        <v>9</v>
      </c>
      <c r="B106" s="23" t="s">
        <v>159</v>
      </c>
      <c r="C106" s="23"/>
      <c r="D106" s="83" t="s">
        <v>160</v>
      </c>
      <c r="E106" s="84"/>
      <c r="F106" s="84"/>
      <c r="G106" s="24" t="s">
        <v>17</v>
      </c>
      <c r="H106" s="25"/>
      <c r="I106" s="25"/>
      <c r="J106" s="26"/>
      <c r="K106" s="26">
        <f>IF(AND(H106= "",I106= ""), 0, ROUND(ROUND(J106, 2) * ROUND(IF(I106="",H106,I106),  0), 2))</f>
        <v>0</v>
      </c>
      <c r="L106" s="7"/>
      <c r="N106" s="27">
        <v>0.2</v>
      </c>
      <c r="R106" s="7">
        <v>491</v>
      </c>
    </row>
    <row r="107" spans="1:18" ht="33.75" customHeight="1" x14ac:dyDescent="0.25">
      <c r="A107" s="7" t="s">
        <v>59</v>
      </c>
      <c r="B107" s="28"/>
      <c r="C107" s="28"/>
      <c r="D107" s="85" t="s">
        <v>161</v>
      </c>
      <c r="E107" s="85"/>
      <c r="F107" s="85"/>
      <c r="G107" s="85"/>
      <c r="H107" s="85"/>
      <c r="I107" s="85"/>
      <c r="J107" s="85"/>
      <c r="K107" s="28"/>
    </row>
    <row r="108" spans="1:18" hidden="1" x14ac:dyDescent="0.25">
      <c r="A108" s="7" t="s">
        <v>61</v>
      </c>
    </row>
    <row r="109" spans="1:18" ht="16.5" x14ac:dyDescent="0.25">
      <c r="A109" s="7">
        <v>9</v>
      </c>
      <c r="B109" s="23" t="s">
        <v>162</v>
      </c>
      <c r="C109" s="23"/>
      <c r="D109" s="83" t="s">
        <v>163</v>
      </c>
      <c r="E109" s="84"/>
      <c r="F109" s="84"/>
      <c r="G109" s="24" t="s">
        <v>17</v>
      </c>
      <c r="H109" s="25"/>
      <c r="I109" s="25"/>
      <c r="J109" s="26"/>
      <c r="K109" s="26">
        <f>IF(AND(H109= "",I109= ""), 0, ROUND(ROUND(J109, 2) * ROUND(IF(I109="",H109,I109),  0), 2))</f>
        <v>0</v>
      </c>
      <c r="L109" s="7"/>
      <c r="N109" s="27">
        <v>0.2</v>
      </c>
      <c r="R109" s="7">
        <v>491</v>
      </c>
    </row>
    <row r="110" spans="1:18" ht="45" customHeight="1" x14ac:dyDescent="0.25">
      <c r="A110" s="7" t="s">
        <v>59</v>
      </c>
      <c r="B110" s="28"/>
      <c r="C110" s="28"/>
      <c r="D110" s="85" t="s">
        <v>164</v>
      </c>
      <c r="E110" s="85"/>
      <c r="F110" s="85"/>
      <c r="G110" s="85"/>
      <c r="H110" s="85"/>
      <c r="I110" s="85"/>
      <c r="J110" s="85"/>
      <c r="K110" s="28"/>
    </row>
    <row r="111" spans="1:18" hidden="1" x14ac:dyDescent="0.25">
      <c r="A111" s="7" t="s">
        <v>61</v>
      </c>
    </row>
    <row r="112" spans="1:18" hidden="1" x14ac:dyDescent="0.25">
      <c r="A112" s="7" t="s">
        <v>95</v>
      </c>
    </row>
    <row r="113" spans="1:18" hidden="1" x14ac:dyDescent="0.25">
      <c r="A113" s="7" t="s">
        <v>96</v>
      </c>
    </row>
    <row r="114" spans="1:18" hidden="1" x14ac:dyDescent="0.25">
      <c r="A114" s="7" t="s">
        <v>69</v>
      </c>
    </row>
    <row r="115" spans="1:18" ht="45" customHeight="1" x14ac:dyDescent="0.25">
      <c r="A115" s="7">
        <v>4</v>
      </c>
      <c r="B115" s="17" t="s">
        <v>165</v>
      </c>
      <c r="C115" s="17"/>
      <c r="D115" s="82" t="s">
        <v>166</v>
      </c>
      <c r="E115" s="82"/>
      <c r="F115" s="82"/>
      <c r="G115" s="21"/>
      <c r="H115" s="21"/>
      <c r="I115" s="21"/>
      <c r="J115" s="21"/>
      <c r="K115" s="22"/>
      <c r="L115" s="7"/>
    </row>
    <row r="116" spans="1:18" x14ac:dyDescent="0.25">
      <c r="A116" s="7">
        <v>5</v>
      </c>
      <c r="B116" s="17" t="s">
        <v>167</v>
      </c>
      <c r="C116" s="17"/>
      <c r="D116" s="86" t="s">
        <v>168</v>
      </c>
      <c r="E116" s="86"/>
      <c r="F116" s="86"/>
      <c r="G116" s="30"/>
      <c r="H116" s="30"/>
      <c r="I116" s="30"/>
      <c r="J116" s="30"/>
      <c r="K116" s="31"/>
      <c r="L116" s="7"/>
    </row>
    <row r="117" spans="1:18" x14ac:dyDescent="0.25">
      <c r="A117" s="7">
        <v>6</v>
      </c>
      <c r="B117" s="17" t="s">
        <v>169</v>
      </c>
      <c r="C117" s="17"/>
      <c r="D117" s="87" t="s">
        <v>170</v>
      </c>
      <c r="E117" s="87"/>
      <c r="F117" s="87"/>
      <c r="G117" s="32"/>
      <c r="H117" s="32"/>
      <c r="I117" s="32"/>
      <c r="J117" s="32"/>
      <c r="K117" s="33"/>
      <c r="L117" s="7"/>
    </row>
    <row r="118" spans="1:18" hidden="1" x14ac:dyDescent="0.25">
      <c r="A118" s="7" t="s">
        <v>95</v>
      </c>
    </row>
    <row r="119" spans="1:18" x14ac:dyDescent="0.25">
      <c r="A119" s="7">
        <v>6</v>
      </c>
      <c r="B119" s="17" t="s">
        <v>171</v>
      </c>
      <c r="C119" s="17"/>
      <c r="D119" s="87" t="s">
        <v>172</v>
      </c>
      <c r="E119" s="87"/>
      <c r="F119" s="87"/>
      <c r="G119" s="32"/>
      <c r="H119" s="32"/>
      <c r="I119" s="32"/>
      <c r="J119" s="32"/>
      <c r="K119" s="33"/>
      <c r="L119" s="7"/>
    </row>
    <row r="120" spans="1:18" hidden="1" x14ac:dyDescent="0.25">
      <c r="A120" s="7" t="s">
        <v>95</v>
      </c>
    </row>
    <row r="121" spans="1:18" x14ac:dyDescent="0.25">
      <c r="A121" s="7">
        <v>6</v>
      </c>
      <c r="B121" s="17" t="s">
        <v>173</v>
      </c>
      <c r="C121" s="17"/>
      <c r="D121" s="87" t="s">
        <v>174</v>
      </c>
      <c r="E121" s="87"/>
      <c r="F121" s="87"/>
      <c r="G121" s="32"/>
      <c r="H121" s="32"/>
      <c r="I121" s="32"/>
      <c r="J121" s="32"/>
      <c r="K121" s="33"/>
      <c r="L121" s="7"/>
    </row>
    <row r="122" spans="1:18" hidden="1" x14ac:dyDescent="0.25">
      <c r="A122" s="7" t="s">
        <v>95</v>
      </c>
    </row>
    <row r="123" spans="1:18" x14ac:dyDescent="0.25">
      <c r="A123" s="7">
        <v>6</v>
      </c>
      <c r="B123" s="17" t="s">
        <v>175</v>
      </c>
      <c r="C123" s="17"/>
      <c r="D123" s="87" t="s">
        <v>176</v>
      </c>
      <c r="E123" s="87"/>
      <c r="F123" s="87"/>
      <c r="G123" s="32"/>
      <c r="H123" s="32"/>
      <c r="I123" s="32"/>
      <c r="J123" s="32"/>
      <c r="K123" s="33"/>
      <c r="L123" s="7"/>
    </row>
    <row r="124" spans="1:18" hidden="1" x14ac:dyDescent="0.25">
      <c r="A124" s="7" t="s">
        <v>95</v>
      </c>
    </row>
    <row r="125" spans="1:18" hidden="1" x14ac:dyDescent="0.25">
      <c r="A125" s="7" t="s">
        <v>96</v>
      </c>
    </row>
    <row r="126" spans="1:18" x14ac:dyDescent="0.25">
      <c r="A126" s="7">
        <v>5</v>
      </c>
      <c r="B126" s="17" t="s">
        <v>177</v>
      </c>
      <c r="C126" s="17"/>
      <c r="D126" s="86" t="s">
        <v>178</v>
      </c>
      <c r="E126" s="86"/>
      <c r="F126" s="86"/>
      <c r="G126" s="30"/>
      <c r="H126" s="30"/>
      <c r="I126" s="30"/>
      <c r="J126" s="30"/>
      <c r="K126" s="31"/>
      <c r="L126" s="7"/>
    </row>
    <row r="127" spans="1:18" x14ac:dyDescent="0.25">
      <c r="A127" s="7">
        <v>9</v>
      </c>
      <c r="B127" s="23" t="s">
        <v>179</v>
      </c>
      <c r="C127" s="23"/>
      <c r="D127" s="83" t="s">
        <v>180</v>
      </c>
      <c r="E127" s="84"/>
      <c r="F127" s="84"/>
      <c r="G127" s="24" t="s">
        <v>16</v>
      </c>
      <c r="H127" s="29"/>
      <c r="I127" s="29"/>
      <c r="J127" s="26"/>
      <c r="K127" s="26">
        <f>IF(AND(H127= "",I127= ""), 0, ROUND(ROUND(J127, 2) * ROUND(IF(I127="",H127,I127),  2), 2))</f>
        <v>0</v>
      </c>
      <c r="L127" s="7"/>
      <c r="N127" s="27">
        <v>0.2</v>
      </c>
      <c r="R127" s="7">
        <v>491</v>
      </c>
    </row>
    <row r="128" spans="1:18" ht="78.75" customHeight="1" x14ac:dyDescent="0.25">
      <c r="A128" s="7" t="s">
        <v>59</v>
      </c>
      <c r="B128" s="28"/>
      <c r="C128" s="28"/>
      <c r="D128" s="85" t="s">
        <v>181</v>
      </c>
      <c r="E128" s="85"/>
      <c r="F128" s="85"/>
      <c r="G128" s="85"/>
      <c r="H128" s="85"/>
      <c r="I128" s="85"/>
      <c r="J128" s="85"/>
      <c r="K128" s="28"/>
    </row>
    <row r="129" spans="1:18" hidden="1" x14ac:dyDescent="0.25">
      <c r="A129" s="7" t="s">
        <v>61</v>
      </c>
    </row>
    <row r="130" spans="1:18" x14ac:dyDescent="0.25">
      <c r="A130" s="7">
        <v>9</v>
      </c>
      <c r="B130" s="23" t="s">
        <v>182</v>
      </c>
      <c r="C130" s="23"/>
      <c r="D130" s="83" t="s">
        <v>183</v>
      </c>
      <c r="E130" s="84"/>
      <c r="F130" s="84"/>
      <c r="G130" s="24" t="s">
        <v>16</v>
      </c>
      <c r="H130" s="29"/>
      <c r="I130" s="29"/>
      <c r="J130" s="26"/>
      <c r="K130" s="26">
        <f>IF(AND(H130= "",I130= ""), 0, ROUND(ROUND(J130, 2) * ROUND(IF(I130="",H130,I130),  2), 2))</f>
        <v>0</v>
      </c>
      <c r="L130" s="7"/>
      <c r="N130" s="27">
        <v>0.2</v>
      </c>
      <c r="R130" s="7">
        <v>491</v>
      </c>
    </row>
    <row r="131" spans="1:18" ht="45" customHeight="1" x14ac:dyDescent="0.25">
      <c r="A131" s="7" t="s">
        <v>59</v>
      </c>
      <c r="B131" s="28"/>
      <c r="C131" s="28"/>
      <c r="D131" s="85" t="s">
        <v>184</v>
      </c>
      <c r="E131" s="85"/>
      <c r="F131" s="85"/>
      <c r="G131" s="85"/>
      <c r="H131" s="85"/>
      <c r="I131" s="85"/>
      <c r="J131" s="85"/>
      <c r="K131" s="28"/>
    </row>
    <row r="132" spans="1:18" hidden="1" x14ac:dyDescent="0.25">
      <c r="A132" s="7" t="s">
        <v>61</v>
      </c>
    </row>
    <row r="133" spans="1:18" x14ac:dyDescent="0.25">
      <c r="A133" s="7">
        <v>9</v>
      </c>
      <c r="B133" s="23" t="s">
        <v>185</v>
      </c>
      <c r="C133" s="23"/>
      <c r="D133" s="83" t="s">
        <v>186</v>
      </c>
      <c r="E133" s="84"/>
      <c r="F133" s="84"/>
      <c r="G133" s="24" t="s">
        <v>103</v>
      </c>
      <c r="H133" s="29"/>
      <c r="I133" s="29"/>
      <c r="J133" s="26"/>
      <c r="K133" s="26">
        <f>IF(AND(H133= "",I133= ""), 0, ROUND(ROUND(J133, 2) * ROUND(IF(I133="",H133,I133),  2), 2))</f>
        <v>0</v>
      </c>
      <c r="L133" s="7"/>
      <c r="N133" s="27">
        <v>0.2</v>
      </c>
      <c r="R133" s="7">
        <v>491</v>
      </c>
    </row>
    <row r="134" spans="1:18" ht="56.25" customHeight="1" x14ac:dyDescent="0.25">
      <c r="A134" s="7" t="s">
        <v>59</v>
      </c>
      <c r="B134" s="28"/>
      <c r="C134" s="28"/>
      <c r="D134" s="85" t="s">
        <v>187</v>
      </c>
      <c r="E134" s="85"/>
      <c r="F134" s="85"/>
      <c r="G134" s="85"/>
      <c r="H134" s="85"/>
      <c r="I134" s="85"/>
      <c r="J134" s="85"/>
      <c r="K134" s="28"/>
    </row>
    <row r="135" spans="1:18" hidden="1" x14ac:dyDescent="0.25">
      <c r="A135" s="7" t="s">
        <v>61</v>
      </c>
    </row>
    <row r="136" spans="1:18" hidden="1" x14ac:dyDescent="0.25">
      <c r="A136" s="7" t="s">
        <v>96</v>
      </c>
    </row>
    <row r="137" spans="1:18" hidden="1" x14ac:dyDescent="0.25">
      <c r="A137" s="7" t="s">
        <v>69</v>
      </c>
    </row>
    <row r="138" spans="1:18" x14ac:dyDescent="0.25">
      <c r="A138" s="7">
        <v>4</v>
      </c>
      <c r="B138" s="17" t="s">
        <v>188</v>
      </c>
      <c r="C138" s="17"/>
      <c r="D138" s="82" t="s">
        <v>189</v>
      </c>
      <c r="E138" s="82"/>
      <c r="F138" s="82"/>
      <c r="G138" s="21"/>
      <c r="H138" s="21"/>
      <c r="I138" s="21"/>
      <c r="J138" s="21"/>
      <c r="K138" s="22"/>
      <c r="L138" s="7"/>
    </row>
    <row r="139" spans="1:18" x14ac:dyDescent="0.25">
      <c r="A139" s="7">
        <v>5</v>
      </c>
      <c r="B139" s="17" t="s">
        <v>190</v>
      </c>
      <c r="C139" s="17"/>
      <c r="D139" s="86" t="s">
        <v>191</v>
      </c>
      <c r="E139" s="86"/>
      <c r="F139" s="86"/>
      <c r="G139" s="30"/>
      <c r="H139" s="30"/>
      <c r="I139" s="30"/>
      <c r="J139" s="30"/>
      <c r="K139" s="31"/>
      <c r="L139" s="7"/>
    </row>
    <row r="140" spans="1:18" x14ac:dyDescent="0.25">
      <c r="A140" s="7">
        <v>9</v>
      </c>
      <c r="B140" s="23" t="s">
        <v>192</v>
      </c>
      <c r="C140" s="23"/>
      <c r="D140" s="83" t="s">
        <v>193</v>
      </c>
      <c r="E140" s="84"/>
      <c r="F140" s="84"/>
      <c r="G140" s="24" t="s">
        <v>103</v>
      </c>
      <c r="H140" s="29"/>
      <c r="I140" s="29"/>
      <c r="J140" s="26"/>
      <c r="K140" s="26">
        <f>IF(AND(H140= "",I140= ""), 0, ROUND(ROUND(J140, 2) * ROUND(IF(I140="",H140,I140),  2), 2))</f>
        <v>0</v>
      </c>
      <c r="L140" s="7"/>
      <c r="N140" s="27">
        <v>0.2</v>
      </c>
      <c r="R140" s="7">
        <v>491</v>
      </c>
    </row>
    <row r="141" spans="1:18" hidden="1" x14ac:dyDescent="0.25">
      <c r="A141" s="7" t="s">
        <v>61</v>
      </c>
    </row>
    <row r="142" spans="1:18" x14ac:dyDescent="0.25">
      <c r="A142" s="7">
        <v>9</v>
      </c>
      <c r="B142" s="23" t="s">
        <v>194</v>
      </c>
      <c r="C142" s="23"/>
      <c r="D142" s="83" t="s">
        <v>195</v>
      </c>
      <c r="E142" s="84"/>
      <c r="F142" s="84"/>
      <c r="G142" s="24" t="s">
        <v>17</v>
      </c>
      <c r="H142" s="25"/>
      <c r="I142" s="25"/>
      <c r="J142" s="26"/>
      <c r="K142" s="26">
        <f>IF(AND(H142= "",I142= ""), 0, ROUND(ROUND(J142, 2) * ROUND(IF(I142="",H142,I142),  0), 2))</f>
        <v>0</v>
      </c>
      <c r="L142" s="7"/>
      <c r="N142" s="27">
        <v>0.2</v>
      </c>
      <c r="R142" s="7">
        <v>491</v>
      </c>
    </row>
    <row r="143" spans="1:18" hidden="1" x14ac:dyDescent="0.25">
      <c r="A143" s="7" t="s">
        <v>61</v>
      </c>
    </row>
    <row r="144" spans="1:18" x14ac:dyDescent="0.25">
      <c r="A144" s="7">
        <v>9</v>
      </c>
      <c r="B144" s="23" t="s">
        <v>196</v>
      </c>
      <c r="C144" s="23"/>
      <c r="D144" s="83" t="s">
        <v>197</v>
      </c>
      <c r="E144" s="84"/>
      <c r="F144" s="84"/>
      <c r="G144" s="24" t="s">
        <v>17</v>
      </c>
      <c r="H144" s="25"/>
      <c r="I144" s="25"/>
      <c r="J144" s="26"/>
      <c r="K144" s="26">
        <f>IF(AND(H144= "",I144= ""), 0, ROUND(ROUND(J144, 2) * ROUND(IF(I144="",H144,I144),  0), 2))</f>
        <v>0</v>
      </c>
      <c r="L144" s="7"/>
      <c r="N144" s="27">
        <v>0.2</v>
      </c>
      <c r="R144" s="7">
        <v>491</v>
      </c>
    </row>
    <row r="145" spans="1:18" hidden="1" x14ac:dyDescent="0.25">
      <c r="A145" s="7" t="s">
        <v>61</v>
      </c>
    </row>
    <row r="146" spans="1:18" x14ac:dyDescent="0.25">
      <c r="A146" s="7">
        <v>9</v>
      </c>
      <c r="B146" s="23" t="s">
        <v>198</v>
      </c>
      <c r="C146" s="23"/>
      <c r="D146" s="83" t="s">
        <v>199</v>
      </c>
      <c r="E146" s="84"/>
      <c r="F146" s="84"/>
      <c r="G146" s="115" t="s">
        <v>103</v>
      </c>
      <c r="H146" s="25"/>
      <c r="I146" s="25"/>
      <c r="J146" s="26"/>
      <c r="K146" s="26">
        <f>IF(AND(H146= "",I146= ""), 0, ROUND(ROUND(J146, 2) * ROUND(IF(I146="",H146,I146),  0), 2))</f>
        <v>0</v>
      </c>
      <c r="L146" s="7"/>
      <c r="N146" s="27">
        <v>0.2</v>
      </c>
      <c r="R146" s="7">
        <v>491</v>
      </c>
    </row>
    <row r="147" spans="1:18" ht="33.75" customHeight="1" x14ac:dyDescent="0.25">
      <c r="A147" s="7" t="s">
        <v>59</v>
      </c>
      <c r="B147" s="28"/>
      <c r="C147" s="28"/>
      <c r="D147" s="85" t="s">
        <v>200</v>
      </c>
      <c r="E147" s="85"/>
      <c r="F147" s="85"/>
      <c r="G147" s="85"/>
      <c r="H147" s="85"/>
      <c r="I147" s="85"/>
      <c r="J147" s="85"/>
      <c r="K147" s="28"/>
    </row>
    <row r="148" spans="1:18" hidden="1" x14ac:dyDescent="0.25">
      <c r="A148" s="7" t="s">
        <v>61</v>
      </c>
    </row>
    <row r="149" spans="1:18" x14ac:dyDescent="0.25">
      <c r="A149" s="7">
        <v>9</v>
      </c>
      <c r="B149" s="23" t="s">
        <v>201</v>
      </c>
      <c r="C149" s="23"/>
      <c r="D149" s="83" t="s">
        <v>202</v>
      </c>
      <c r="E149" s="84"/>
      <c r="F149" s="84"/>
      <c r="G149" s="24" t="s">
        <v>17</v>
      </c>
      <c r="H149" s="25"/>
      <c r="I149" s="25"/>
      <c r="J149" s="26"/>
      <c r="K149" s="26">
        <f>IF(AND(H149= "",I149= ""), 0, ROUND(ROUND(J149, 2) * ROUND(IF(I149="",H149,I149),  0), 2))</f>
        <v>0</v>
      </c>
      <c r="L149" s="7"/>
      <c r="N149" s="27">
        <v>0.2</v>
      </c>
      <c r="R149" s="7">
        <v>491</v>
      </c>
    </row>
    <row r="150" spans="1:18" hidden="1" x14ac:dyDescent="0.25">
      <c r="A150" s="7" t="s">
        <v>61</v>
      </c>
    </row>
    <row r="151" spans="1:18" hidden="1" x14ac:dyDescent="0.25">
      <c r="A151" s="7" t="s">
        <v>96</v>
      </c>
    </row>
    <row r="152" spans="1:18" hidden="1" x14ac:dyDescent="0.25">
      <c r="A152" s="7" t="s">
        <v>69</v>
      </c>
    </row>
    <row r="153" spans="1:18" x14ac:dyDescent="0.25">
      <c r="A153" s="7">
        <v>4</v>
      </c>
      <c r="B153" s="17" t="s">
        <v>203</v>
      </c>
      <c r="C153" s="17"/>
      <c r="D153" s="82" t="s">
        <v>204</v>
      </c>
      <c r="E153" s="82"/>
      <c r="F153" s="82"/>
      <c r="G153" s="21"/>
      <c r="H153" s="21"/>
      <c r="I153" s="21"/>
      <c r="J153" s="21"/>
      <c r="K153" s="22"/>
      <c r="L153" s="7"/>
    </row>
    <row r="154" spans="1:18" x14ac:dyDescent="0.25">
      <c r="A154" s="7">
        <v>9</v>
      </c>
      <c r="B154" s="23" t="s">
        <v>205</v>
      </c>
      <c r="C154" s="23"/>
      <c r="D154" s="83" t="s">
        <v>31</v>
      </c>
      <c r="E154" s="84"/>
      <c r="F154" s="84"/>
      <c r="G154" s="115" t="s">
        <v>58</v>
      </c>
      <c r="H154" s="29"/>
      <c r="I154" s="29"/>
      <c r="J154" s="26"/>
      <c r="K154" s="26">
        <f>IF(AND(H154= "",I154= ""), 0, ROUND(ROUND(J154, 2) * ROUND(IF(I154="",H154,I154),  2), 2))</f>
        <v>0</v>
      </c>
      <c r="L154" s="7"/>
      <c r="N154" s="27">
        <v>0.2</v>
      </c>
      <c r="R154" s="7">
        <v>491</v>
      </c>
    </row>
    <row r="155" spans="1:18" ht="56.25" customHeight="1" x14ac:dyDescent="0.25">
      <c r="A155" s="7" t="s">
        <v>59</v>
      </c>
      <c r="B155" s="28"/>
      <c r="C155" s="28"/>
      <c r="D155" s="85" t="s">
        <v>206</v>
      </c>
      <c r="E155" s="85"/>
      <c r="F155" s="85"/>
      <c r="G155" s="85"/>
      <c r="H155" s="85"/>
      <c r="I155" s="85"/>
      <c r="J155" s="85"/>
      <c r="K155" s="28"/>
    </row>
    <row r="156" spans="1:18" hidden="1" x14ac:dyDescent="0.25">
      <c r="A156" s="7" t="s">
        <v>61</v>
      </c>
    </row>
    <row r="157" spans="1:18" hidden="1" x14ac:dyDescent="0.25">
      <c r="A157" s="7" t="s">
        <v>69</v>
      </c>
    </row>
    <row r="158" spans="1:18" x14ac:dyDescent="0.25">
      <c r="A158" s="7">
        <v>4</v>
      </c>
      <c r="B158" s="17" t="s">
        <v>207</v>
      </c>
      <c r="C158" s="17"/>
      <c r="D158" s="82" t="s">
        <v>208</v>
      </c>
      <c r="E158" s="82"/>
      <c r="F158" s="82"/>
      <c r="G158" s="21"/>
      <c r="H158" s="21"/>
      <c r="I158" s="21"/>
      <c r="J158" s="21"/>
      <c r="K158" s="22"/>
      <c r="L158" s="7"/>
    </row>
    <row r="159" spans="1:18" x14ac:dyDescent="0.25">
      <c r="A159" s="7">
        <v>9</v>
      </c>
      <c r="B159" s="23" t="s">
        <v>209</v>
      </c>
      <c r="C159" s="23"/>
      <c r="D159" s="83" t="s">
        <v>210</v>
      </c>
      <c r="E159" s="84"/>
      <c r="F159" s="84"/>
      <c r="G159" s="24"/>
      <c r="H159" s="29"/>
      <c r="I159" s="29"/>
      <c r="J159" s="26"/>
      <c r="K159" s="26">
        <f>IF(AND(H159= "",I159= ""), 0, ROUND(ROUND(J159, 2) * ROUND(IF(I159="",H159,I159),  2), 2))</f>
        <v>0</v>
      </c>
      <c r="L159" s="7"/>
      <c r="N159" s="27">
        <v>0.2</v>
      </c>
      <c r="R159" s="7">
        <v>491</v>
      </c>
    </row>
    <row r="160" spans="1:18" hidden="1" x14ac:dyDescent="0.25">
      <c r="A160" s="7" t="s">
        <v>61</v>
      </c>
    </row>
    <row r="161" spans="1:18" x14ac:dyDescent="0.25">
      <c r="A161" s="7">
        <v>9</v>
      </c>
      <c r="B161" s="23" t="s">
        <v>211</v>
      </c>
      <c r="C161" s="23"/>
      <c r="D161" s="83" t="s">
        <v>57</v>
      </c>
      <c r="E161" s="84"/>
      <c r="F161" s="84"/>
      <c r="G161" s="24"/>
      <c r="H161" s="29"/>
      <c r="I161" s="29"/>
      <c r="J161" s="26"/>
      <c r="K161" s="26">
        <f>IF(AND(H161= "",I161= ""), 0, ROUND(ROUND(J161, 2) * ROUND(IF(I161="",H161,I161),  2), 2))</f>
        <v>0</v>
      </c>
      <c r="L161" s="7"/>
      <c r="N161" s="27">
        <v>0.2</v>
      </c>
      <c r="R161" s="7">
        <v>491</v>
      </c>
    </row>
    <row r="162" spans="1:18" hidden="1" x14ac:dyDescent="0.25">
      <c r="A162" s="7" t="s">
        <v>61</v>
      </c>
    </row>
    <row r="163" spans="1:18" x14ac:dyDescent="0.25">
      <c r="A163" s="7">
        <v>9</v>
      </c>
      <c r="B163" s="23" t="s">
        <v>212</v>
      </c>
      <c r="C163" s="23"/>
      <c r="D163" s="83" t="s">
        <v>213</v>
      </c>
      <c r="E163" s="84"/>
      <c r="F163" s="84"/>
      <c r="G163" s="24"/>
      <c r="H163" s="29"/>
      <c r="I163" s="29"/>
      <c r="J163" s="26"/>
      <c r="K163" s="26">
        <f>IF(AND(H163= "",I163= ""), 0, ROUND(ROUND(J163, 2) * ROUND(IF(I163="",H163,I163),  2), 2))</f>
        <v>0</v>
      </c>
      <c r="L163" s="7"/>
      <c r="N163" s="27">
        <v>0.2</v>
      </c>
      <c r="R163" s="7">
        <v>491</v>
      </c>
    </row>
    <row r="164" spans="1:18" hidden="1" x14ac:dyDescent="0.25">
      <c r="A164" s="7" t="s">
        <v>61</v>
      </c>
    </row>
    <row r="165" spans="1:18" x14ac:dyDescent="0.25">
      <c r="A165" s="7">
        <v>9</v>
      </c>
      <c r="B165" s="23" t="s">
        <v>214</v>
      </c>
      <c r="C165" s="23"/>
      <c r="D165" s="83" t="s">
        <v>215</v>
      </c>
      <c r="E165" s="84"/>
      <c r="F165" s="84"/>
      <c r="G165" s="24"/>
      <c r="H165" s="29"/>
      <c r="I165" s="29"/>
      <c r="J165" s="26"/>
      <c r="K165" s="26">
        <f>IF(AND(H165= "",I165= ""), 0, ROUND(ROUND(J165, 2) * ROUND(IF(I165="",H165,I165),  2), 2))</f>
        <v>0</v>
      </c>
      <c r="L165" s="7"/>
      <c r="N165" s="27">
        <v>0.2</v>
      </c>
      <c r="R165" s="7">
        <v>491</v>
      </c>
    </row>
    <row r="166" spans="1:18" hidden="1" x14ac:dyDescent="0.25">
      <c r="A166" s="7" t="s">
        <v>61</v>
      </c>
    </row>
    <row r="167" spans="1:18" x14ac:dyDescent="0.25">
      <c r="A167" s="7">
        <v>9</v>
      </c>
      <c r="B167" s="23" t="s">
        <v>216</v>
      </c>
      <c r="C167" s="23"/>
      <c r="D167" s="83" t="s">
        <v>217</v>
      </c>
      <c r="E167" s="84"/>
      <c r="F167" s="84"/>
      <c r="G167" s="24"/>
      <c r="H167" s="29"/>
      <c r="I167" s="29"/>
      <c r="J167" s="26"/>
      <c r="K167" s="26">
        <f>IF(AND(H167= "",I167= ""), 0, ROUND(ROUND(J167, 2) * ROUND(IF(I167="",H167,I167),  2), 2))</f>
        <v>0</v>
      </c>
      <c r="L167" s="7"/>
      <c r="N167" s="27">
        <v>0.2</v>
      </c>
      <c r="R167" s="7">
        <v>491</v>
      </c>
    </row>
    <row r="168" spans="1:18" hidden="1" x14ac:dyDescent="0.25">
      <c r="A168" s="7" t="s">
        <v>61</v>
      </c>
    </row>
    <row r="169" spans="1:18" x14ac:dyDescent="0.25">
      <c r="A169" s="7">
        <v>9</v>
      </c>
      <c r="B169" s="23" t="s">
        <v>218</v>
      </c>
      <c r="C169" s="23"/>
      <c r="D169" s="83" t="s">
        <v>219</v>
      </c>
      <c r="E169" s="84"/>
      <c r="F169" s="84"/>
      <c r="G169" s="24"/>
      <c r="H169" s="29"/>
      <c r="I169" s="29"/>
      <c r="J169" s="26"/>
      <c r="K169" s="26">
        <f>IF(AND(H169= "",I169= ""), 0, ROUND(ROUND(J169, 2) * ROUND(IF(I169="",H169,I169),  2), 2))</f>
        <v>0</v>
      </c>
      <c r="L169" s="7"/>
      <c r="N169" s="27">
        <v>0.2</v>
      </c>
      <c r="R169" s="7">
        <v>491</v>
      </c>
    </row>
    <row r="170" spans="1:18" hidden="1" x14ac:dyDescent="0.25">
      <c r="A170" s="7" t="s">
        <v>61</v>
      </c>
    </row>
    <row r="171" spans="1:18" x14ac:dyDescent="0.25">
      <c r="A171" s="7">
        <v>9</v>
      </c>
      <c r="B171" s="23" t="s">
        <v>220</v>
      </c>
      <c r="C171" s="23"/>
      <c r="D171" s="83" t="s">
        <v>221</v>
      </c>
      <c r="E171" s="84"/>
      <c r="F171" s="84"/>
      <c r="G171" s="24"/>
      <c r="H171" s="29"/>
      <c r="I171" s="29"/>
      <c r="J171" s="26"/>
      <c r="K171" s="26">
        <f>IF(AND(H171= "",I171= ""), 0, ROUND(ROUND(J171, 2) * ROUND(IF(I171="",H171,I171),  2), 2))</f>
        <v>0</v>
      </c>
      <c r="L171" s="7"/>
      <c r="N171" s="27">
        <v>0.2</v>
      </c>
      <c r="R171" s="7">
        <v>491</v>
      </c>
    </row>
    <row r="172" spans="1:18" hidden="1" x14ac:dyDescent="0.25">
      <c r="A172" s="7" t="s">
        <v>61</v>
      </c>
    </row>
    <row r="173" spans="1:18" x14ac:dyDescent="0.25">
      <c r="A173" s="7">
        <v>9</v>
      </c>
      <c r="B173" s="23" t="s">
        <v>222</v>
      </c>
      <c r="C173" s="23"/>
      <c r="D173" s="83" t="s">
        <v>223</v>
      </c>
      <c r="E173" s="84"/>
      <c r="F173" s="84"/>
      <c r="G173" s="24"/>
      <c r="H173" s="29"/>
      <c r="I173" s="29"/>
      <c r="J173" s="26"/>
      <c r="K173" s="26">
        <f>IF(AND(H173= "",I173= ""), 0, ROUND(ROUND(J173, 2) * ROUND(IF(I173="",H173,I173),  2), 2))</f>
        <v>0</v>
      </c>
      <c r="L173" s="7"/>
      <c r="N173" s="27">
        <v>0.2</v>
      </c>
      <c r="R173" s="7">
        <v>491</v>
      </c>
    </row>
    <row r="174" spans="1:18" hidden="1" x14ac:dyDescent="0.25">
      <c r="A174" s="7" t="s">
        <v>61</v>
      </c>
    </row>
    <row r="175" spans="1:18" x14ac:dyDescent="0.25">
      <c r="A175" s="7">
        <v>9</v>
      </c>
      <c r="B175" s="23" t="s">
        <v>224</v>
      </c>
      <c r="C175" s="23"/>
      <c r="D175" s="83" t="s">
        <v>225</v>
      </c>
      <c r="E175" s="84"/>
      <c r="F175" s="84"/>
      <c r="G175" s="24"/>
      <c r="H175" s="29"/>
      <c r="I175" s="29"/>
      <c r="J175" s="26"/>
      <c r="K175" s="26">
        <f>IF(AND(H175= "",I175= ""), 0, ROUND(ROUND(J175, 2) * ROUND(IF(I175="",H175,I175),  2), 2))</f>
        <v>0</v>
      </c>
      <c r="L175" s="7"/>
      <c r="N175" s="27">
        <v>0.2</v>
      </c>
      <c r="R175" s="7">
        <v>491</v>
      </c>
    </row>
    <row r="176" spans="1:18" hidden="1" x14ac:dyDescent="0.25">
      <c r="A176" s="7" t="s">
        <v>61</v>
      </c>
    </row>
    <row r="177" spans="1:18" x14ac:dyDescent="0.25">
      <c r="A177" s="7">
        <v>9</v>
      </c>
      <c r="B177" s="23" t="s">
        <v>226</v>
      </c>
      <c r="C177" s="23"/>
      <c r="D177" s="83" t="s">
        <v>227</v>
      </c>
      <c r="E177" s="84"/>
      <c r="F177" s="84"/>
      <c r="G177" s="24"/>
      <c r="H177" s="29"/>
      <c r="I177" s="29"/>
      <c r="J177" s="26"/>
      <c r="K177" s="26">
        <f>IF(AND(H177= "",I177= ""), 0, ROUND(ROUND(J177, 2) * ROUND(IF(I177="",H177,I177),  2), 2))</f>
        <v>0</v>
      </c>
      <c r="L177" s="7"/>
      <c r="N177" s="27">
        <v>0.2</v>
      </c>
      <c r="R177" s="7">
        <v>491</v>
      </c>
    </row>
    <row r="178" spans="1:18" hidden="1" x14ac:dyDescent="0.25">
      <c r="A178" s="7" t="s">
        <v>61</v>
      </c>
    </row>
    <row r="179" spans="1:18" x14ac:dyDescent="0.25">
      <c r="A179" s="7">
        <v>9</v>
      </c>
      <c r="B179" s="23" t="s">
        <v>228</v>
      </c>
      <c r="C179" s="23"/>
      <c r="D179" s="83" t="s">
        <v>42</v>
      </c>
      <c r="E179" s="84"/>
      <c r="F179" s="84"/>
      <c r="G179" s="115" t="s">
        <v>58</v>
      </c>
      <c r="H179" s="29"/>
      <c r="I179" s="29"/>
      <c r="J179" s="26"/>
      <c r="K179" s="26">
        <f>IF(AND(H179= "",I179= ""), 0, ROUND(ROUND(J179, 2) * ROUND(IF(I179="",H179,I179),  2), 2))</f>
        <v>0</v>
      </c>
      <c r="L179" s="7"/>
      <c r="N179" s="27">
        <v>0.2</v>
      </c>
      <c r="R179" s="7">
        <v>491</v>
      </c>
    </row>
    <row r="180" spans="1:18" ht="56.25" customHeight="1" x14ac:dyDescent="0.25">
      <c r="A180" s="7" t="s">
        <v>59</v>
      </c>
      <c r="B180" s="28"/>
      <c r="C180" s="28"/>
      <c r="D180" s="85" t="s">
        <v>229</v>
      </c>
      <c r="E180" s="85"/>
      <c r="F180" s="85"/>
      <c r="G180" s="85"/>
      <c r="H180" s="85"/>
      <c r="I180" s="85"/>
      <c r="J180" s="85"/>
      <c r="K180" s="28"/>
    </row>
    <row r="181" spans="1:18" hidden="1" x14ac:dyDescent="0.25">
      <c r="A181" s="7" t="s">
        <v>61</v>
      </c>
    </row>
    <row r="182" spans="1:18" hidden="1" x14ac:dyDescent="0.25">
      <c r="A182" s="7" t="s">
        <v>69</v>
      </c>
    </row>
    <row r="183" spans="1:18" x14ac:dyDescent="0.25">
      <c r="A183" s="7" t="s">
        <v>48</v>
      </c>
      <c r="B183" s="20"/>
      <c r="C183" s="20"/>
      <c r="D183" s="67"/>
      <c r="E183" s="67"/>
      <c r="F183" s="67"/>
      <c r="K183" s="20"/>
    </row>
    <row r="184" spans="1:18" x14ac:dyDescent="0.25">
      <c r="B184" s="20"/>
      <c r="C184" s="20"/>
      <c r="D184" s="70" t="s">
        <v>53</v>
      </c>
      <c r="E184" s="71"/>
      <c r="F184" s="71"/>
      <c r="G184" s="68"/>
      <c r="H184" s="68"/>
      <c r="I184" s="68"/>
      <c r="J184" s="68"/>
      <c r="K184" s="69"/>
    </row>
    <row r="185" spans="1:18" x14ac:dyDescent="0.25">
      <c r="B185" s="20"/>
      <c r="C185" s="20"/>
      <c r="D185" s="73"/>
      <c r="E185" s="47"/>
      <c r="F185" s="47"/>
      <c r="G185" s="47"/>
      <c r="H185" s="47"/>
      <c r="I185" s="47"/>
      <c r="J185" s="47"/>
      <c r="K185" s="72"/>
    </row>
    <row r="186" spans="1:18" x14ac:dyDescent="0.25">
      <c r="B186" s="20"/>
      <c r="C186" s="20"/>
      <c r="D186" s="76" t="s">
        <v>49</v>
      </c>
      <c r="E186" s="77"/>
      <c r="F186" s="77"/>
      <c r="G186" s="74">
        <f>SUMIF(L14:L183, IF(L13="","",L13), K14:K183)</f>
        <v>0</v>
      </c>
      <c r="H186" s="74"/>
      <c r="I186" s="74"/>
      <c r="J186" s="74"/>
      <c r="K186" s="75"/>
    </row>
    <row r="187" spans="1:18" hidden="1" x14ac:dyDescent="0.25">
      <c r="B187" s="20"/>
      <c r="C187" s="20"/>
      <c r="D187" s="80" t="s">
        <v>50</v>
      </c>
      <c r="E187" s="81"/>
      <c r="F187" s="81"/>
      <c r="G187" s="78">
        <f>ROUND(SUMIF(L14:L183, IF(L13="","",L13), K14:K183) * 0.2, 2)</f>
        <v>0</v>
      </c>
      <c r="H187" s="78"/>
      <c r="I187" s="78"/>
      <c r="J187" s="78"/>
      <c r="K187" s="79"/>
    </row>
    <row r="188" spans="1:18" hidden="1" x14ac:dyDescent="0.25">
      <c r="B188" s="20"/>
      <c r="C188" s="20"/>
      <c r="D188" s="76" t="s">
        <v>51</v>
      </c>
      <c r="E188" s="77"/>
      <c r="F188" s="77"/>
      <c r="G188" s="74">
        <f>SUM(G186:G187)</f>
        <v>0</v>
      </c>
      <c r="H188" s="74"/>
      <c r="I188" s="74"/>
      <c r="J188" s="74"/>
      <c r="K188" s="75"/>
    </row>
    <row r="189" spans="1:18" ht="47.25" customHeight="1" x14ac:dyDescent="0.25">
      <c r="A189" s="7">
        <v>3</v>
      </c>
      <c r="B189" s="17" t="s">
        <v>230</v>
      </c>
      <c r="C189" s="17"/>
      <c r="D189" s="66" t="s">
        <v>231</v>
      </c>
      <c r="E189" s="66"/>
      <c r="F189" s="66"/>
      <c r="G189" s="18"/>
      <c r="H189" s="18"/>
      <c r="I189" s="18"/>
      <c r="J189" s="18"/>
      <c r="K189" s="19"/>
      <c r="L189" s="7"/>
    </row>
    <row r="190" spans="1:18" x14ac:dyDescent="0.25">
      <c r="A190" s="7">
        <v>9</v>
      </c>
      <c r="B190" s="23" t="s">
        <v>232</v>
      </c>
      <c r="C190" s="23"/>
      <c r="D190" s="83" t="s">
        <v>233</v>
      </c>
      <c r="E190" s="84"/>
      <c r="F190" s="84"/>
      <c r="G190" s="24" t="s">
        <v>17</v>
      </c>
      <c r="H190" s="25"/>
      <c r="I190" s="25"/>
      <c r="J190" s="26"/>
      <c r="K190" s="26">
        <f>IF(AND(H190= "",I190= ""), 0, ROUND(ROUND(J190, 2) * ROUND(IF(I190="",H190,I190),  0), 2))</f>
        <v>0</v>
      </c>
      <c r="L190" s="7"/>
      <c r="N190" s="27">
        <v>0.2</v>
      </c>
      <c r="R190" s="7">
        <v>491</v>
      </c>
    </row>
    <row r="191" spans="1:18" hidden="1" x14ac:dyDescent="0.25">
      <c r="A191" s="7" t="s">
        <v>61</v>
      </c>
    </row>
    <row r="192" spans="1:18" x14ac:dyDescent="0.25">
      <c r="A192" s="7">
        <v>9</v>
      </c>
      <c r="B192" s="23" t="s">
        <v>234</v>
      </c>
      <c r="C192" s="23"/>
      <c r="D192" s="83" t="s">
        <v>235</v>
      </c>
      <c r="E192" s="84"/>
      <c r="F192" s="84"/>
      <c r="G192" s="24" t="s">
        <v>17</v>
      </c>
      <c r="H192" s="25"/>
      <c r="I192" s="25"/>
      <c r="J192" s="26"/>
      <c r="K192" s="26">
        <f>IF(AND(H192= "",I192= ""), 0, ROUND(ROUND(J192, 2) * ROUND(IF(I192="",H192,I192),  0), 2))</f>
        <v>0</v>
      </c>
      <c r="L192" s="7"/>
      <c r="N192" s="27">
        <v>0.2</v>
      </c>
      <c r="R192" s="7">
        <v>491</v>
      </c>
    </row>
    <row r="193" spans="1:11" hidden="1" x14ac:dyDescent="0.25">
      <c r="A193" s="7" t="s">
        <v>61</v>
      </c>
    </row>
    <row r="194" spans="1:11" x14ac:dyDescent="0.25">
      <c r="A194" s="7" t="s">
        <v>48</v>
      </c>
      <c r="B194" s="20"/>
      <c r="C194" s="20"/>
      <c r="D194" s="67"/>
      <c r="E194" s="67"/>
      <c r="F194" s="67"/>
      <c r="K194" s="20"/>
    </row>
    <row r="195" spans="1:11" ht="38.25" customHeight="1" x14ac:dyDescent="0.25">
      <c r="B195" s="20"/>
      <c r="C195" s="20"/>
      <c r="D195" s="70" t="s">
        <v>231</v>
      </c>
      <c r="E195" s="71"/>
      <c r="F195" s="71"/>
      <c r="G195" s="68"/>
      <c r="H195" s="68"/>
      <c r="I195" s="68"/>
      <c r="J195" s="68"/>
      <c r="K195" s="69"/>
    </row>
    <row r="196" spans="1:11" x14ac:dyDescent="0.25">
      <c r="B196" s="20"/>
      <c r="C196" s="20"/>
      <c r="D196" s="73"/>
      <c r="E196" s="47"/>
      <c r="F196" s="47"/>
      <c r="G196" s="47"/>
      <c r="H196" s="47"/>
      <c r="I196" s="47"/>
      <c r="J196" s="47"/>
      <c r="K196" s="72"/>
    </row>
    <row r="197" spans="1:11" x14ac:dyDescent="0.25">
      <c r="B197" s="20"/>
      <c r="C197" s="20"/>
      <c r="D197" s="76" t="s">
        <v>49</v>
      </c>
      <c r="E197" s="77"/>
      <c r="F197" s="77"/>
      <c r="G197" s="74">
        <f>SUMIF(L190:L194, IF(L189="","",L189), K190:K194)</f>
        <v>0</v>
      </c>
      <c r="H197" s="74"/>
      <c r="I197" s="74"/>
      <c r="J197" s="74"/>
      <c r="K197" s="75"/>
    </row>
    <row r="198" spans="1:11" hidden="1" x14ac:dyDescent="0.25">
      <c r="B198" s="20"/>
      <c r="C198" s="20"/>
      <c r="D198" s="80" t="s">
        <v>50</v>
      </c>
      <c r="E198" s="81"/>
      <c r="F198" s="81"/>
      <c r="G198" s="78">
        <f>ROUND(SUMIF(L190:L194, IF(L189="","",L189), K190:K194) * 0.2, 2)</f>
        <v>0</v>
      </c>
      <c r="H198" s="78"/>
      <c r="I198" s="78"/>
      <c r="J198" s="78"/>
      <c r="K198" s="79"/>
    </row>
    <row r="199" spans="1:11" hidden="1" x14ac:dyDescent="0.25">
      <c r="B199" s="20"/>
      <c r="C199" s="20"/>
      <c r="D199" s="76" t="s">
        <v>51</v>
      </c>
      <c r="E199" s="77"/>
      <c r="F199" s="77"/>
      <c r="G199" s="74">
        <f>SUM(G197:G198)</f>
        <v>0</v>
      </c>
      <c r="H199" s="74"/>
      <c r="I199" s="74"/>
      <c r="J199" s="74"/>
      <c r="K199" s="75"/>
    </row>
    <row r="200" spans="1:11" x14ac:dyDescent="0.25">
      <c r="A200" s="7" t="s">
        <v>236</v>
      </c>
      <c r="B200" s="20"/>
      <c r="C200" s="20"/>
      <c r="D200" s="67"/>
      <c r="E200" s="67"/>
      <c r="F200" s="67"/>
      <c r="K200" s="20"/>
    </row>
    <row r="201" spans="1:11" x14ac:dyDescent="0.25">
      <c r="B201" s="20"/>
      <c r="C201" s="20"/>
      <c r="D201" s="70" t="s">
        <v>45</v>
      </c>
      <c r="E201" s="71"/>
      <c r="F201" s="71"/>
      <c r="G201" s="68"/>
      <c r="H201" s="68"/>
      <c r="I201" s="68"/>
      <c r="J201" s="68"/>
      <c r="K201" s="69"/>
    </row>
    <row r="202" spans="1:11" x14ac:dyDescent="0.25">
      <c r="B202" s="20"/>
      <c r="C202" s="20"/>
      <c r="D202" s="73"/>
      <c r="E202" s="47"/>
      <c r="F202" s="47"/>
      <c r="G202" s="47"/>
      <c r="H202" s="47"/>
      <c r="I202" s="47"/>
      <c r="J202" s="47"/>
      <c r="K202" s="72"/>
    </row>
    <row r="203" spans="1:11" x14ac:dyDescent="0.25">
      <c r="B203" s="20"/>
      <c r="C203" s="20"/>
      <c r="D203" s="76" t="s">
        <v>49</v>
      </c>
      <c r="E203" s="77"/>
      <c r="F203" s="77"/>
      <c r="G203" s="74">
        <f>SUMIF(L6:L200, IF(L5="","",L5), K6:K200)</f>
        <v>0</v>
      </c>
      <c r="H203" s="74"/>
      <c r="I203" s="74"/>
      <c r="J203" s="74"/>
      <c r="K203" s="75"/>
    </row>
    <row r="204" spans="1:11" hidden="1" x14ac:dyDescent="0.25">
      <c r="B204" s="20"/>
      <c r="C204" s="20"/>
      <c r="D204" s="80" t="s">
        <v>50</v>
      </c>
      <c r="E204" s="81"/>
      <c r="F204" s="81"/>
      <c r="G204" s="78">
        <f>ROUND(SUMIF(L6:L200, IF(L5="","",L5), K6:K200) * 0.2, 2)</f>
        <v>0</v>
      </c>
      <c r="H204" s="78"/>
      <c r="I204" s="78"/>
      <c r="J204" s="78"/>
      <c r="K204" s="79"/>
    </row>
    <row r="205" spans="1:11" hidden="1" x14ac:dyDescent="0.25">
      <c r="B205" s="20"/>
      <c r="C205" s="20"/>
      <c r="D205" s="76" t="s">
        <v>51</v>
      </c>
      <c r="E205" s="77"/>
      <c r="F205" s="77"/>
      <c r="G205" s="74">
        <f>SUM(G203:G204)</f>
        <v>0</v>
      </c>
      <c r="H205" s="74"/>
      <c r="I205" s="74"/>
      <c r="J205" s="74"/>
      <c r="K205" s="75"/>
    </row>
    <row r="206" spans="1:11" ht="31.5" customHeight="1" x14ac:dyDescent="0.25">
      <c r="B206" s="3"/>
      <c r="C206" s="3"/>
      <c r="D206" s="89" t="s">
        <v>237</v>
      </c>
      <c r="E206" s="89"/>
      <c r="F206" s="89"/>
      <c r="G206" s="89"/>
      <c r="H206" s="89"/>
      <c r="I206" s="89"/>
      <c r="J206" s="89"/>
      <c r="K206" s="89"/>
    </row>
    <row r="208" spans="1:11" ht="15.75" x14ac:dyDescent="0.25">
      <c r="D208" s="90" t="s">
        <v>238</v>
      </c>
      <c r="E208" s="90"/>
      <c r="F208" s="90"/>
      <c r="G208" s="90"/>
      <c r="H208" s="90"/>
      <c r="I208" s="90"/>
      <c r="J208" s="90"/>
      <c r="K208" s="90"/>
    </row>
    <row r="209" spans="1:11" x14ac:dyDescent="0.25">
      <c r="D209" s="93" t="s">
        <v>45</v>
      </c>
      <c r="E209" s="94"/>
      <c r="F209" s="94"/>
      <c r="G209" s="91">
        <f>SUMIF(L15:L192, "", K15:K192)</f>
        <v>0</v>
      </c>
      <c r="H209" s="92"/>
      <c r="I209" s="92"/>
      <c r="J209" s="92"/>
      <c r="K209" s="92"/>
    </row>
    <row r="210" spans="1:11" x14ac:dyDescent="0.25">
      <c r="D210" s="95" t="s">
        <v>239</v>
      </c>
      <c r="E210" s="96"/>
      <c r="F210" s="96"/>
      <c r="G210" s="37"/>
      <c r="H210" s="37"/>
      <c r="I210" s="37"/>
      <c r="J210" s="37"/>
      <c r="K210" s="38"/>
    </row>
    <row r="211" spans="1:11" x14ac:dyDescent="0.25">
      <c r="D211" s="97"/>
      <c r="E211" s="98"/>
      <c r="F211" s="98"/>
      <c r="G211" s="98"/>
      <c r="H211" s="98"/>
      <c r="I211" s="98"/>
      <c r="J211" s="98"/>
      <c r="K211" s="99"/>
    </row>
    <row r="212" spans="1:11" x14ac:dyDescent="0.25">
      <c r="A212" s="39"/>
      <c r="D212" s="100" t="s">
        <v>49</v>
      </c>
      <c r="E212" s="47"/>
      <c r="F212" s="47"/>
      <c r="G212" s="101">
        <f>SUMIF(L6:L206, IF(L5="","",L5), K6:K206)</f>
        <v>0</v>
      </c>
      <c r="H212" s="102"/>
      <c r="I212" s="102"/>
      <c r="J212" s="102"/>
      <c r="K212" s="103"/>
    </row>
    <row r="213" spans="1:11" x14ac:dyDescent="0.25">
      <c r="A213" s="39"/>
      <c r="D213" s="100" t="s">
        <v>50</v>
      </c>
      <c r="E213" s="47"/>
      <c r="F213" s="47"/>
      <c r="G213" s="101">
        <f>ROUND(SUMIF(L6:L206, IF(L5="","",L5), K6:K206) * 0.2, 2)</f>
        <v>0</v>
      </c>
      <c r="H213" s="102"/>
      <c r="I213" s="102"/>
      <c r="J213" s="102"/>
      <c r="K213" s="103"/>
    </row>
    <row r="214" spans="1:11" x14ac:dyDescent="0.25">
      <c r="D214" s="104" t="s">
        <v>51</v>
      </c>
      <c r="E214" s="105"/>
      <c r="F214" s="105"/>
      <c r="G214" s="106">
        <f>SUM(G212:G213)</f>
        <v>0</v>
      </c>
      <c r="H214" s="107"/>
      <c r="I214" s="107"/>
      <c r="J214" s="107"/>
      <c r="K214" s="108"/>
    </row>
    <row r="215" spans="1:11" x14ac:dyDescent="0.25">
      <c r="D215" s="109"/>
      <c r="E215" s="47"/>
      <c r="F215" s="47"/>
      <c r="G215" s="47"/>
      <c r="H215" s="47"/>
      <c r="I215" s="47"/>
      <c r="J215" s="47"/>
      <c r="K215" s="47"/>
    </row>
    <row r="216" spans="1:11" x14ac:dyDescent="0.25">
      <c r="D216" s="110" t="s">
        <v>240</v>
      </c>
      <c r="E216" s="110"/>
      <c r="F216" s="110"/>
      <c r="G216" s="110"/>
      <c r="H216" s="110"/>
      <c r="I216" s="110"/>
      <c r="J216" s="110"/>
      <c r="K216" s="110"/>
    </row>
    <row r="217" spans="1:11" x14ac:dyDescent="0.25">
      <c r="D217" s="111" t="str">
        <f>IF(Paramètres!AA2&lt;&gt;"",Paramètres!AA2,"")</f>
        <v xml:space="preserve">Zéro euro </v>
      </c>
      <c r="E217" s="111"/>
      <c r="F217" s="111"/>
      <c r="G217" s="111"/>
      <c r="H217" s="111"/>
      <c r="I217" s="111"/>
      <c r="J217" s="111"/>
      <c r="K217" s="111"/>
    </row>
    <row r="218" spans="1:11" x14ac:dyDescent="0.25">
      <c r="D218" s="111"/>
      <c r="E218" s="111"/>
      <c r="F218" s="111"/>
      <c r="G218" s="111"/>
      <c r="H218" s="111"/>
      <c r="I218" s="111"/>
      <c r="J218" s="111"/>
      <c r="K218" s="111"/>
    </row>
    <row r="219" spans="1:11" ht="56.65" customHeight="1" x14ac:dyDescent="0.25">
      <c r="G219" s="112" t="s">
        <v>241</v>
      </c>
      <c r="H219" s="112"/>
      <c r="I219" s="112"/>
      <c r="J219" s="112"/>
      <c r="K219" s="112"/>
    </row>
    <row r="221" spans="1:11" ht="85.15" customHeight="1" x14ac:dyDescent="0.25">
      <c r="D221" s="113" t="s">
        <v>242</v>
      </c>
      <c r="E221" s="113"/>
      <c r="G221" s="113" t="s">
        <v>243</v>
      </c>
      <c r="H221" s="113"/>
      <c r="I221" s="113"/>
      <c r="J221" s="113"/>
      <c r="K221" s="113"/>
    </row>
  </sheetData>
  <mergeCells count="172">
    <mergeCell ref="D214:F214"/>
    <mergeCell ref="G214:K214"/>
    <mergeCell ref="D215:K215"/>
    <mergeCell ref="D216:K216"/>
    <mergeCell ref="D217:K217"/>
    <mergeCell ref="D218:K218"/>
    <mergeCell ref="G219:K219"/>
    <mergeCell ref="D221:E221"/>
    <mergeCell ref="G221:K221"/>
    <mergeCell ref="D208:K208"/>
    <mergeCell ref="G209:K209"/>
    <mergeCell ref="D209:F209"/>
    <mergeCell ref="D210:F210"/>
    <mergeCell ref="D211:K211"/>
    <mergeCell ref="D212:F212"/>
    <mergeCell ref="G212:K212"/>
    <mergeCell ref="D213:F213"/>
    <mergeCell ref="G213:K213"/>
    <mergeCell ref="G202:K202"/>
    <mergeCell ref="D202:F202"/>
    <mergeCell ref="G203:K203"/>
    <mergeCell ref="D203:F203"/>
    <mergeCell ref="G204:K204"/>
    <mergeCell ref="D204:F204"/>
    <mergeCell ref="G205:K205"/>
    <mergeCell ref="D205:F205"/>
    <mergeCell ref="D206:K206"/>
    <mergeCell ref="G197:K197"/>
    <mergeCell ref="D197:F197"/>
    <mergeCell ref="G198:K198"/>
    <mergeCell ref="D198:F198"/>
    <mergeCell ref="G199:K199"/>
    <mergeCell ref="D199:F199"/>
    <mergeCell ref="D200:F200"/>
    <mergeCell ref="G201:K201"/>
    <mergeCell ref="D201:F201"/>
    <mergeCell ref="G188:K188"/>
    <mergeCell ref="D188:F188"/>
    <mergeCell ref="D189:F189"/>
    <mergeCell ref="D190:F190"/>
    <mergeCell ref="D192:F192"/>
    <mergeCell ref="D194:F194"/>
    <mergeCell ref="G195:K195"/>
    <mergeCell ref="D195:F195"/>
    <mergeCell ref="G196:K196"/>
    <mergeCell ref="D196:F196"/>
    <mergeCell ref="D183:F183"/>
    <mergeCell ref="G184:K184"/>
    <mergeCell ref="D184:F184"/>
    <mergeCell ref="G185:K185"/>
    <mergeCell ref="D185:F185"/>
    <mergeCell ref="G186:K186"/>
    <mergeCell ref="D186:F186"/>
    <mergeCell ref="G187:K187"/>
    <mergeCell ref="D187:F187"/>
    <mergeCell ref="D165:F165"/>
    <mergeCell ref="D167:F167"/>
    <mergeCell ref="D169:F169"/>
    <mergeCell ref="D171:F171"/>
    <mergeCell ref="D173:F173"/>
    <mergeCell ref="D175:F175"/>
    <mergeCell ref="D177:F177"/>
    <mergeCell ref="D179:F179"/>
    <mergeCell ref="D180:J180"/>
    <mergeCell ref="D147:J147"/>
    <mergeCell ref="D149:F149"/>
    <mergeCell ref="D153:F153"/>
    <mergeCell ref="D154:F154"/>
    <mergeCell ref="D155:J155"/>
    <mergeCell ref="D158:F158"/>
    <mergeCell ref="D159:F159"/>
    <mergeCell ref="D161:F161"/>
    <mergeCell ref="D163:F163"/>
    <mergeCell ref="D131:J131"/>
    <mergeCell ref="D133:F133"/>
    <mergeCell ref="D134:J134"/>
    <mergeCell ref="D138:F138"/>
    <mergeCell ref="D139:F139"/>
    <mergeCell ref="D140:F140"/>
    <mergeCell ref="D142:F142"/>
    <mergeCell ref="D144:F144"/>
    <mergeCell ref="D146:F146"/>
    <mergeCell ref="D116:F116"/>
    <mergeCell ref="D117:F117"/>
    <mergeCell ref="D119:F119"/>
    <mergeCell ref="D121:F121"/>
    <mergeCell ref="D123:F123"/>
    <mergeCell ref="D126:F126"/>
    <mergeCell ref="D127:F127"/>
    <mergeCell ref="D128:J128"/>
    <mergeCell ref="D130:F130"/>
    <mergeCell ref="D99:F99"/>
    <mergeCell ref="D100:J100"/>
    <mergeCell ref="D103:F103"/>
    <mergeCell ref="D104:J104"/>
    <mergeCell ref="D106:F106"/>
    <mergeCell ref="D107:J107"/>
    <mergeCell ref="D109:F109"/>
    <mergeCell ref="D110:J110"/>
    <mergeCell ref="D115:F115"/>
    <mergeCell ref="D86:F86"/>
    <mergeCell ref="D87:J87"/>
    <mergeCell ref="D89:F89"/>
    <mergeCell ref="D90:F90"/>
    <mergeCell ref="D91:J91"/>
    <mergeCell ref="D93:F93"/>
    <mergeCell ref="D94:J94"/>
    <mergeCell ref="D96:F96"/>
    <mergeCell ref="D97:J97"/>
    <mergeCell ref="D71:J71"/>
    <mergeCell ref="D73:F73"/>
    <mergeCell ref="D74:J74"/>
    <mergeCell ref="D76:F76"/>
    <mergeCell ref="D77:J77"/>
    <mergeCell ref="D80:F80"/>
    <mergeCell ref="D81:F81"/>
    <mergeCell ref="D83:F83"/>
    <mergeCell ref="D84:J84"/>
    <mergeCell ref="D58:J58"/>
    <mergeCell ref="D60:F60"/>
    <mergeCell ref="D61:J61"/>
    <mergeCell ref="D63:F63"/>
    <mergeCell ref="D64:J64"/>
    <mergeCell ref="D66:F66"/>
    <mergeCell ref="D67:J67"/>
    <mergeCell ref="D69:F69"/>
    <mergeCell ref="D70:F70"/>
    <mergeCell ref="D43:F43"/>
    <mergeCell ref="D44:J44"/>
    <mergeCell ref="D49:F49"/>
    <mergeCell ref="D50:F50"/>
    <mergeCell ref="D51:F51"/>
    <mergeCell ref="D52:J52"/>
    <mergeCell ref="D54:F54"/>
    <mergeCell ref="D55:J55"/>
    <mergeCell ref="D57:F57"/>
    <mergeCell ref="D29:J29"/>
    <mergeCell ref="D31:F31"/>
    <mergeCell ref="D32:J32"/>
    <mergeCell ref="D34:F34"/>
    <mergeCell ref="D35:J35"/>
    <mergeCell ref="D37:F37"/>
    <mergeCell ref="D38:J38"/>
    <mergeCell ref="D40:F40"/>
    <mergeCell ref="D41:J41"/>
    <mergeCell ref="D16:J16"/>
    <mergeCell ref="D18:F18"/>
    <mergeCell ref="D19:J19"/>
    <mergeCell ref="D21:F21"/>
    <mergeCell ref="D22:J22"/>
    <mergeCell ref="D25:F25"/>
    <mergeCell ref="D26:F26"/>
    <mergeCell ref="D27:F27"/>
    <mergeCell ref="D28:F28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 TERRASSEMENTS - V.R.D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6" t="s">
        <v>244</v>
      </c>
      <c r="AA1" s="7">
        <f>IF(DPGF!G214&lt;&gt;"",DPGF!G214,"0")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41" t="s">
        <v>245</v>
      </c>
      <c r="B3" s="40" t="s">
        <v>246</v>
      </c>
      <c r="C3" s="114" t="s">
        <v>271</v>
      </c>
      <c r="D3" s="114"/>
      <c r="E3" s="114"/>
      <c r="F3" s="114"/>
      <c r="G3" s="114"/>
      <c r="H3" s="114"/>
      <c r="I3" s="114"/>
      <c r="J3" s="114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41" t="s">
        <v>247</v>
      </c>
      <c r="B5" s="40" t="s">
        <v>248</v>
      </c>
      <c r="C5" s="114" t="s">
        <v>272</v>
      </c>
      <c r="D5" s="114"/>
      <c r="E5" s="114"/>
      <c r="F5" s="114"/>
      <c r="G5" s="114"/>
      <c r="H5" s="114"/>
      <c r="I5" s="114"/>
      <c r="J5" s="114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41" t="s">
        <v>257</v>
      </c>
      <c r="B7" s="40" t="s">
        <v>258</v>
      </c>
      <c r="C7" s="42" t="s">
        <v>273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41" t="s">
        <v>259</v>
      </c>
      <c r="B9" s="40" t="s">
        <v>260</v>
      </c>
      <c r="C9" s="42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41" t="s">
        <v>249</v>
      </c>
      <c r="B11" s="40" t="s">
        <v>250</v>
      </c>
      <c r="C11" s="114" t="s">
        <v>44</v>
      </c>
      <c r="D11" s="114"/>
      <c r="E11" s="114"/>
      <c r="F11" s="114"/>
      <c r="G11" s="114"/>
      <c r="H11" s="114"/>
      <c r="I11" s="114"/>
      <c r="J11" s="114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41" t="s">
        <v>261</v>
      </c>
      <c r="B13" s="40" t="s">
        <v>262</v>
      </c>
      <c r="C13" s="42" t="s">
        <v>274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41" t="s">
        <v>263</v>
      </c>
      <c r="B15" s="40" t="s">
        <v>264</v>
      </c>
      <c r="C15" s="42" t="s">
        <v>275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41" t="s">
        <v>265</v>
      </c>
      <c r="B17" s="40" t="s">
        <v>266</v>
      </c>
      <c r="C17" s="42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43">
        <v>0.2</v>
      </c>
      <c r="E19" s="44" t="s">
        <v>267</v>
      </c>
      <c r="AA19" s="7">
        <f>INT((AA5-AA18*100)/10)</f>
        <v>0</v>
      </c>
    </row>
    <row r="20" spans="1:27" ht="12.75" customHeight="1" x14ac:dyDescent="0.25">
      <c r="C20" s="45">
        <v>5.5E-2</v>
      </c>
      <c r="E20" s="44" t="s">
        <v>268</v>
      </c>
      <c r="AA20" s="7">
        <f>AA5-AA18*100-AA19*10</f>
        <v>0</v>
      </c>
    </row>
    <row r="21" spans="1:27" ht="12.75" customHeight="1" x14ac:dyDescent="0.25">
      <c r="C21" s="45">
        <v>0</v>
      </c>
      <c r="E21" s="44" t="s">
        <v>269</v>
      </c>
      <c r="AA21" s="7">
        <f>INT(AA6/10)</f>
        <v>0</v>
      </c>
    </row>
    <row r="22" spans="1:27" ht="12.75" customHeight="1" x14ac:dyDescent="0.25">
      <c r="C22" s="46">
        <v>0</v>
      </c>
      <c r="E22" s="44" t="s">
        <v>270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41" t="s">
        <v>251</v>
      </c>
      <c r="B24" s="40" t="s">
        <v>252</v>
      </c>
      <c r="C24" s="114" t="s">
        <v>276</v>
      </c>
      <c r="D24" s="114"/>
      <c r="E24" s="114"/>
      <c r="F24" s="114"/>
      <c r="G24" s="114"/>
      <c r="H24" s="114"/>
      <c r="I24" s="114"/>
      <c r="J24" s="114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41" t="s">
        <v>253</v>
      </c>
      <c r="B26" s="40" t="s">
        <v>254</v>
      </c>
      <c r="C26" s="114" t="s">
        <v>277</v>
      </c>
      <c r="D26" s="114"/>
      <c r="E26" s="114"/>
      <c r="F26" s="114"/>
      <c r="G26" s="114"/>
      <c r="H26" s="114"/>
      <c r="I26" s="114"/>
      <c r="J26" s="114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41" t="s">
        <v>255</v>
      </c>
      <c r="B28" s="40" t="s">
        <v>256</v>
      </c>
      <c r="C28" s="114"/>
      <c r="D28" s="114"/>
      <c r="E28" s="114"/>
      <c r="F28" s="114"/>
      <c r="G28" s="114"/>
      <c r="H28" s="114"/>
      <c r="I28" s="114"/>
      <c r="J28" s="114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278</v>
      </c>
      <c r="B1" s="7" t="s">
        <v>279</v>
      </c>
    </row>
    <row r="2" spans="1:3" x14ac:dyDescent="0.25">
      <c r="A2" s="7" t="s">
        <v>280</v>
      </c>
      <c r="B2" s="7" t="s">
        <v>271</v>
      </c>
    </row>
    <row r="3" spans="1:3" x14ac:dyDescent="0.25">
      <c r="A3" s="7" t="s">
        <v>281</v>
      </c>
      <c r="B3" s="7">
        <v>1</v>
      </c>
    </row>
    <row r="4" spans="1:3" x14ac:dyDescent="0.25">
      <c r="A4" s="7" t="s">
        <v>282</v>
      </c>
      <c r="B4" s="7">
        <v>0</v>
      </c>
    </row>
    <row r="5" spans="1:3" x14ac:dyDescent="0.25">
      <c r="A5" s="7" t="s">
        <v>283</v>
      </c>
      <c r="B5" s="7">
        <v>0</v>
      </c>
    </row>
    <row r="6" spans="1:3" x14ac:dyDescent="0.25">
      <c r="A6" s="7" t="s">
        <v>284</v>
      </c>
      <c r="B6" s="7">
        <v>0</v>
      </c>
    </row>
    <row r="7" spans="1:3" x14ac:dyDescent="0.25">
      <c r="A7" s="7" t="s">
        <v>285</v>
      </c>
      <c r="B7" s="7">
        <v>1</v>
      </c>
    </row>
    <row r="8" spans="1:3" x14ac:dyDescent="0.25">
      <c r="A8" s="7" t="s">
        <v>286</v>
      </c>
      <c r="B8" s="7">
        <v>0</v>
      </c>
    </row>
    <row r="9" spans="1:3" x14ac:dyDescent="0.25">
      <c r="A9" s="7" t="s">
        <v>287</v>
      </c>
      <c r="B9" s="7">
        <v>1</v>
      </c>
    </row>
    <row r="10" spans="1:3" x14ac:dyDescent="0.25">
      <c r="A10" s="7" t="s">
        <v>288</v>
      </c>
      <c r="C10" s="7" t="s">
        <v>289</v>
      </c>
    </row>
    <row r="11" spans="1:3" x14ac:dyDescent="0.25">
      <c r="A11" s="7" t="s">
        <v>290</v>
      </c>
      <c r="B11" s="7">
        <v>1</v>
      </c>
    </row>
    <row r="12" spans="1:3" x14ac:dyDescent="0.25">
      <c r="A12" s="7" t="s">
        <v>291</v>
      </c>
      <c r="B12" s="7" t="s">
        <v>292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384D831-53E3-4827-8068-ED09C44A9135}"/>
</file>

<file path=customXml/itemProps2.xml><?xml version="1.0" encoding="utf-8"?>
<ds:datastoreItem xmlns:ds="http://schemas.openxmlformats.org/officeDocument/2006/customXml" ds:itemID="{81FA2D03-4633-4CDE-98AB-DDA40844081C}"/>
</file>

<file path=customXml/itemProps3.xml><?xml version="1.0" encoding="utf-8"?>
<ds:datastoreItem xmlns:ds="http://schemas.openxmlformats.org/officeDocument/2006/customXml" ds:itemID="{07BEAE28-CB06-4FA9-843D-B63BDFA437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2025-05-15T17:43:01Z</dcterms:created>
  <dcterms:modified xsi:type="dcterms:W3CDTF">2025-05-15T17:44:52Z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