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0A1C5796-FF8B-4E97-9759-5B4C50996317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K98" i="2"/>
  <c r="G103" i="2" s="1"/>
  <c r="K96" i="2"/>
  <c r="G104" i="2" s="1"/>
  <c r="K85" i="2"/>
  <c r="G109" i="2" s="1"/>
  <c r="G111" i="2" s="1"/>
  <c r="K82" i="2"/>
  <c r="K78" i="2"/>
  <c r="K73" i="2"/>
  <c r="K70" i="2"/>
  <c r="K67" i="2"/>
  <c r="K64" i="2"/>
  <c r="K61" i="2"/>
  <c r="K58" i="2"/>
  <c r="K55" i="2"/>
  <c r="K52" i="2"/>
  <c r="K49" i="2"/>
  <c r="K46" i="2"/>
  <c r="K43" i="2"/>
  <c r="K40" i="2"/>
  <c r="K37" i="2"/>
  <c r="K34" i="2"/>
  <c r="K31" i="2"/>
  <c r="K28" i="2"/>
  <c r="K25" i="2"/>
  <c r="G92" i="2" s="1"/>
  <c r="K22" i="2"/>
  <c r="G110" i="2" s="1"/>
  <c r="K19" i="2"/>
  <c r="G11" i="2"/>
  <c r="G10" i="2"/>
  <c r="G12" i="2" s="1"/>
  <c r="G85" i="1"/>
  <c r="G83" i="1"/>
  <c r="G81" i="1"/>
  <c r="G79" i="1"/>
  <c r="E71" i="1"/>
  <c r="E66" i="1"/>
  <c r="E62" i="1"/>
  <c r="E20" i="1"/>
  <c r="E11" i="1"/>
  <c r="G94" i="2" l="1"/>
  <c r="G105" i="2"/>
  <c r="G93" i="2"/>
  <c r="G115" i="2"/>
  <c r="G118" i="2"/>
  <c r="G120" i="2" s="1"/>
  <c r="AA1" i="3" s="1"/>
  <c r="G119" i="2"/>
  <c r="AA33" i="3" l="1"/>
  <c r="AA37" i="3"/>
  <c r="AA3" i="3"/>
  <c r="AA42" i="3" l="1"/>
  <c r="AA12" i="3"/>
  <c r="AA27" i="3"/>
  <c r="AA4" i="3"/>
  <c r="AA13" i="3" l="1"/>
  <c r="AA24" i="3"/>
  <c r="AA23" i="3"/>
  <c r="AA7" i="3"/>
  <c r="AA32" i="3"/>
  <c r="AA15" i="3"/>
  <c r="AA5" i="3"/>
  <c r="AA9" i="3" l="1"/>
  <c r="AA43" i="3"/>
  <c r="AA46" i="3"/>
  <c r="AA29" i="3"/>
  <c r="AA28" i="3"/>
  <c r="AA18" i="3"/>
  <c r="AA10" i="3"/>
  <c r="AA19" i="3"/>
  <c r="AA89" i="3"/>
  <c r="AA85" i="3" s="1"/>
  <c r="AA80" i="3" s="1"/>
  <c r="AA72" i="3" s="1"/>
  <c r="AA64" i="3" s="1"/>
  <c r="AA56" i="3" s="1"/>
  <c r="AA44" i="3" s="1"/>
  <c r="AA73" i="3"/>
  <c r="AA65" i="3"/>
  <c r="AA57" i="3" s="1"/>
  <c r="AA45" i="3" s="1"/>
  <c r="AA26" i="3" s="1"/>
  <c r="AA93" i="3"/>
  <c r="AA16" i="3"/>
  <c r="AA14" i="3"/>
  <c r="AA6" i="3"/>
  <c r="AA25" i="3" l="1"/>
  <c r="AA95" i="3"/>
  <c r="AA91" i="3"/>
  <c r="AA87" i="3" s="1"/>
  <c r="AA83" i="3" s="1"/>
  <c r="AA76" i="3" s="1"/>
  <c r="AA68" i="3" s="1"/>
  <c r="AA60" i="3" s="1"/>
  <c r="AA52" i="3" s="1"/>
  <c r="AA20" i="3"/>
  <c r="AA77" i="3" s="1"/>
  <c r="AA90" i="3"/>
  <c r="AA30" i="3" s="1"/>
  <c r="AA94" i="3"/>
  <c r="AA47" i="3"/>
  <c r="AA41" i="3"/>
  <c r="AA38" i="3"/>
  <c r="AA22" i="3"/>
  <c r="AA21" i="3"/>
  <c r="AA11" i="3"/>
  <c r="AA51" i="3"/>
  <c r="AA50" i="3"/>
  <c r="AA34" i="3"/>
  <c r="AA17" i="3"/>
  <c r="AA82" i="3" s="1"/>
  <c r="AA35" i="3" l="1"/>
  <c r="AA86" i="3"/>
  <c r="AA81" i="3" s="1"/>
  <c r="AA74" i="3" s="1"/>
  <c r="AA66" i="3" s="1"/>
  <c r="AA58" i="3" s="1"/>
  <c r="AA48" i="3" s="1"/>
  <c r="AA75" i="3"/>
  <c r="AA67" i="3" s="1"/>
  <c r="AA59" i="3" s="1"/>
  <c r="AA49" i="3" s="1"/>
  <c r="AA31" i="3" s="1"/>
  <c r="AA69" i="3"/>
  <c r="AA61" i="3" s="1"/>
  <c r="AA53" i="3" s="1"/>
  <c r="AA36" i="3" s="1"/>
  <c r="AA96" i="3"/>
  <c r="AA92" i="3" s="1"/>
  <c r="AA79" i="3"/>
  <c r="AA71" i="3"/>
  <c r="AA63" i="3" s="1"/>
  <c r="AA55" i="3" s="1"/>
  <c r="AA40" i="3" s="1"/>
  <c r="AA39" i="3" l="1"/>
  <c r="AA98" i="3" s="1"/>
  <c r="AA2" i="3" s="1"/>
  <c r="D123" i="2" s="1"/>
  <c r="AA88" i="3"/>
  <c r="AA84" i="3" s="1"/>
  <c r="AA78" i="3" s="1"/>
  <c r="AA70" i="3" s="1"/>
  <c r="AA62" i="3" s="1"/>
  <c r="AA54" i="3" s="1"/>
</calcChain>
</file>

<file path=xl/sharedStrings.xml><?xml version="1.0" encoding="utf-8"?>
<sst xmlns="http://schemas.openxmlformats.org/spreadsheetml/2006/main" count="289" uniqueCount="199">
  <si>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</si>
  <si>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</si>
  <si>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</si>
  <si>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</si>
  <si>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</si>
  <si>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</si>
  <si>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</si>
  <si>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</si>
  <si>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</si>
  <si>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</si>
  <si>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</si>
  <si>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</si>
  <si>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</si>
  <si>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</si>
  <si>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</si>
  <si>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</si>
  <si>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</si>
  <si>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</si>
  <si>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</si>
  <si>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</si>
  <si>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</si>
  <si>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</si>
  <si>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</si>
  <si>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</si>
  <si>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</si>
  <si>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</si>
  <si>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</si>
  <si>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</si>
  <si>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</si>
  <si>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</si>
  <si>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</si>
  <si>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</si>
  <si>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</si>
  <si>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</si>
  <si>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</si>
  <si>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</si>
  <si>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</si>
  <si>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</si>
  <si>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</si>
  <si>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</si>
  <si>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</si>
  <si>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</si>
  <si>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</si>
  <si>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n°8</t>
  </si>
  <si>
    <t xml:space="preserve">MENUISERIES EXTERIEURES PVC </t>
  </si>
  <si>
    <t>Non localisé</t>
  </si>
  <si>
    <t>8.3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</si>
  <si>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</si>
  <si>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</si>
  <si>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</si>
  <si>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</si>
  <si>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</si>
  <si>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8.7</t>
  </si>
  <si>
    <t xml:space="preserve">DESCRIPTION DES OUVRAGES </t>
  </si>
  <si>
    <t>8.7.1</t>
  </si>
  <si>
    <t>TRAVAUX PREPARATOIRES</t>
  </si>
  <si>
    <t>8.7.1.1</t>
  </si>
  <si>
    <t>Pose des menuiseries PVC, et PLAXE</t>
  </si>
  <si>
    <t>8.&amp;</t>
  </si>
  <si>
    <t>6.&amp;</t>
  </si>
  <si>
    <t>8.7.2</t>
  </si>
  <si>
    <t>MENUISERIES PVC</t>
  </si>
  <si>
    <t>8.7.2.1</t>
  </si>
  <si>
    <t>Ensemble repère F0 PVC PLAXE</t>
  </si>
  <si>
    <t>9.L</t>
  </si>
  <si>
    <t xml:space="preserve">Localisation : 
Bâtiment collectif A:
- Châssis cage d'escalier : 2 unités en façades bardages bois
Bâtiment collectif B:
- Châssis cage d'escalier : 2 unités en façades bardages métalliques
</t>
  </si>
  <si>
    <t>9.&amp;</t>
  </si>
  <si>
    <t>8.7.2.2</t>
  </si>
  <si>
    <t>Ensemble repère F1-a PVC + VR</t>
  </si>
  <si>
    <t xml:space="preserve">Localisation : 
Bâtiment collectif A:
- Châssis chambres et pièces de vie en façades enduites : 21 unités
Bâtiment collectif B:
- Châssis chambres et pièces de vie en façades enduites : 21 unités
Logements individuels :
- Châssis chambres en façades enduites : 18 unités
</t>
  </si>
  <si>
    <t>8.7.2.3</t>
  </si>
  <si>
    <t>Ensemble repère F1-b PVC PLAXE + VR</t>
  </si>
  <si>
    <t xml:space="preserve">Localisation : 
Bâtiment collectif B:
- Châssis chambres et pièces de vie en façades bardages métalliques : 1 unité
Logements individuels :
- Châssis chambres en façades bardages métalliques : 5 unités
</t>
  </si>
  <si>
    <t>8.7.2.4</t>
  </si>
  <si>
    <t>Ensemble repère F2 PVC PLAXE + VR</t>
  </si>
  <si>
    <t xml:space="preserve">Localisation : 
Bâtiment collectif A:
- Châssis chambres et pièces de vie en façades bardages métalliques : 1 unité
Bâtiment collectif B:
- Châssis chambres et pièces de vie en façades bardages métalliques : 4 unités
</t>
  </si>
  <si>
    <t>8.7.2.5</t>
  </si>
  <si>
    <t xml:space="preserve">Ensemble repère M1-a PVC + VR </t>
  </si>
  <si>
    <t xml:space="preserve">Localisation : 
Bâtiment collectif A:
- Baie vitrée des pièces à vivre en façades enduites : 16 unités.
Bâtiment collectif B:
- Baie vitrée des pièces à vivre en façades enduites : 16 unités.
</t>
  </si>
  <si>
    <t>8.7.2.6</t>
  </si>
  <si>
    <t>Ensemble repère M1-b PVC PLAXE + VR</t>
  </si>
  <si>
    <t xml:space="preserve">Localisation : 
Bâtiment collectif B:
- Baie vitrée des pièces à vivre en façades bardages métalliques : 4 unités.
</t>
  </si>
  <si>
    <t>8.7.2.7</t>
  </si>
  <si>
    <t>Ensemble repère M1-c PVC + VR</t>
  </si>
  <si>
    <t xml:space="preserve">Localisation : 
Bâtiment collectif B:
- Baie vitrée des pièces à vivre en façades enduites : 2 unités.
Logements individuels :
- Baie vitrée des pièces à vivre  en façades enduites : 7 unités
</t>
  </si>
  <si>
    <t>8.7.2.8</t>
  </si>
  <si>
    <t xml:space="preserve">Ensemble repère M2-a PVC + VR </t>
  </si>
  <si>
    <t xml:space="preserve">Localisation : 
Bâtiment collectif A:
- Baie vitrée des pièces à vivre en façades enduites: 2 unités.
</t>
  </si>
  <si>
    <t>8.7.2.9</t>
  </si>
  <si>
    <t>Ensemble repère M2-b PVC PLAXE + VR</t>
  </si>
  <si>
    <t xml:space="preserve">Localisation : 
Bâtiment collectif A:
- Baie vitrée des pièces à vivre en façades métalliques : 4 unités.
</t>
  </si>
  <si>
    <t>8.7.2.10</t>
  </si>
  <si>
    <t>Ensemble repère PF1-a PVC + VR</t>
  </si>
  <si>
    <t xml:space="preserve">Localisation : 
Bâtiment collectif A:
- Portes-fenêtres sur terrasses ou balcons : 11 unités
</t>
  </si>
  <si>
    <t>8.7.2.11</t>
  </si>
  <si>
    <t xml:space="preserve">Ensemble repère PF1-b PVC + VR </t>
  </si>
  <si>
    <t xml:space="preserve">Localisation : 
Bâtiment collectif B:
- Portes-fenêtres sur terrasses ou balcons : 11 unités
Logements individuels :
- Portes-fenêtres sur terrasses : 7 unités
</t>
  </si>
  <si>
    <t>8.7.2.12</t>
  </si>
  <si>
    <t>Ensemble repère PF1-c PVC PLAXE + VR</t>
  </si>
  <si>
    <t xml:space="preserve">Localisation : 
Bâtiment collectif B:
- Portes-fenêtres sur terrasses ou balcons : 6 unités
</t>
  </si>
  <si>
    <t>8.7.2.13</t>
  </si>
  <si>
    <t xml:space="preserve">Ensemble repère PF2-a PVC + VR </t>
  </si>
  <si>
    <t xml:space="preserve">Localisation : 
Bâtiment collectif A:
- Portes-fenêtres sur terrasses ou balcons en façades enduites : 3 unités
</t>
  </si>
  <si>
    <t>8.7.2.14</t>
  </si>
  <si>
    <t xml:space="preserve">Ensemble repère PF2-b PVC PLAXE + VR </t>
  </si>
  <si>
    <t xml:space="preserve">Localisation : 
Bâtiment collectif A:
- Portes-fenêtres sur terrasses ou balcons en façades bardages métalliques : 7 unités
</t>
  </si>
  <si>
    <t>8.7.2.15</t>
  </si>
  <si>
    <t xml:space="preserve">Ensemble repère F4 PVC </t>
  </si>
  <si>
    <t xml:space="preserve">Localisation : 
Logements individuels:
- Châssis WC pavillon MI07.
</t>
  </si>
  <si>
    <t>8.7.2.16</t>
  </si>
  <si>
    <t>Ensemble repère F5 PVC + VR</t>
  </si>
  <si>
    <t xml:space="preserve">Localisation : 
Logements individuels:
- Châssis cuisine : 7 unités en façades enduites
</t>
  </si>
  <si>
    <t>8.7.2.17</t>
  </si>
  <si>
    <t>Ensemble repère F6-a PVC</t>
  </si>
  <si>
    <t xml:space="preserve">Localisation : 
Logements individuels:
- Châssis SDE : 4 unités en façades enduites
</t>
  </si>
  <si>
    <t>8.7.2.18</t>
  </si>
  <si>
    <t>Ensemble repère F6-b PVC PLAXE</t>
  </si>
  <si>
    <t xml:space="preserve">Localisation : 
Logements individuels:
- Châssis SDE : 3 unités en façades bardages métalliques
</t>
  </si>
  <si>
    <t>8.7.2.19</t>
  </si>
  <si>
    <t>Ensemble P1</t>
  </si>
  <si>
    <t xml:space="preserve">Localisation : 
Logements individuels:
- Porte de service du garage du pavillon MI07.
</t>
  </si>
  <si>
    <t>4.&amp;</t>
  </si>
  <si>
    <t>8.7.3</t>
  </si>
  <si>
    <t xml:space="preserve">FERMETURES </t>
  </si>
  <si>
    <t>8.7.3.1</t>
  </si>
  <si>
    <t>Coffres PVC</t>
  </si>
  <si>
    <t>8.7.4</t>
  </si>
  <si>
    <t>OUVRAGES DE FINITIONS</t>
  </si>
  <si>
    <t>8.7.4.1</t>
  </si>
  <si>
    <t>Bavette alu sur appuis</t>
  </si>
  <si>
    <t>ML</t>
  </si>
  <si>
    <t xml:space="preserve">Localisation : 
- Bavette alu à poser sur l'ensemble des appuis (hors accès balcons)
</t>
  </si>
  <si>
    <t>8.7.4.2</t>
  </si>
  <si>
    <t>Entrées d'air</t>
  </si>
  <si>
    <t>ENS</t>
  </si>
  <si>
    <t xml:space="preserve">Localisation : 
- A prévoir suivant demande du lot VMC dans les pièces sèches
</t>
  </si>
  <si>
    <t>8.8</t>
  </si>
  <si>
    <t>DOSSIER DES OUVRAGES EXECUTES (DOE), DOSSIER DES INTERVENTIONS ULTERIEURES SUR L'OUVRAGE (DIUO)</t>
  </si>
  <si>
    <t>8.8.1</t>
  </si>
  <si>
    <t>DOE</t>
  </si>
  <si>
    <t>8.8.6</t>
  </si>
  <si>
    <t>DIUO</t>
  </si>
  <si>
    <t>2.&amp;</t>
  </si>
  <si>
    <t xml:space="preserve">RECAPITULATIF
Lot n°8 MENUISERIES EXTERIEURES PVC </t>
  </si>
  <si>
    <t>RECAPITULATIF DES LOCALISATIONS</t>
  </si>
  <si>
    <t xml:space="preserve">Total du lot MENUISERIES EXTERIEURES PVC 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</si>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</sst>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u/>
      <sz val="10"/>
      <color rgb="FF000000"/>
      <name val="Arial"/>
      <family val="2"/>
    </font>
    <font>
      <sz val="6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0" borderId="11" xfId="0" applyFont="1" applyBorder="1" applyAlignment="1">
      <alignment vertical="top" wrapText="1"/>
    </xf>
    <xf numFmtId="0" fontId="17" fillId="0" borderId="9" xfId="0" applyFont="1" applyBorder="1" applyAlignment="1">
      <alignment horizontal="right" vertical="top" wrapText="1"/>
    </xf>
    <xf numFmtId="3" fontId="17" fillId="0" borderId="9" xfId="0" applyNumberFormat="1" applyFont="1" applyBorder="1" applyAlignment="1">
      <alignment horizontal="right" vertical="top" wrapText="1"/>
    </xf>
    <xf numFmtId="4" fontId="14" fillId="0" borderId="9" xfId="0" applyNumberFormat="1" applyFont="1" applyBorder="1" applyAlignment="1">
      <alignment vertical="top" wrapText="1"/>
    </xf>
    <xf numFmtId="10" fontId="3" fillId="0" borderId="0" xfId="0" applyNumberFormat="1" applyFont="1" applyAlignment="1">
      <alignment horizontal="right" vertical="top" wrapText="1"/>
    </xf>
    <xf numFmtId="0" fontId="18" fillId="0" borderId="11" xfId="0" applyFont="1" applyBorder="1" applyAlignment="1">
      <alignment vertical="top" wrapText="1"/>
    </xf>
    <xf numFmtId="4" fontId="17" fillId="0" borderId="9" xfId="0" applyNumberFormat="1" applyFont="1" applyBorder="1" applyAlignment="1">
      <alignment horizontal="right" vertical="top" wrapText="1"/>
    </xf>
    <xf numFmtId="0" fontId="20" fillId="0" borderId="0" xfId="0" applyFont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6" fillId="0" borderId="9" xfId="0" applyFont="1" applyBorder="1" applyAlignment="1">
      <alignment vertical="top" wrapText="1"/>
    </xf>
    <xf numFmtId="10" fontId="6" fillId="0" borderId="10" xfId="0" applyNumberFormat="1" applyFont="1" applyBorder="1" applyAlignment="1">
      <alignment horizontal="right" vertical="top" wrapText="1"/>
    </xf>
    <xf numFmtId="0" fontId="6" fillId="0" borderId="0" xfId="0" applyFont="1" applyAlignment="1">
      <alignment vertical="top"/>
    </xf>
    <xf numFmtId="10" fontId="6" fillId="0" borderId="11" xfId="0" applyNumberFormat="1" applyFont="1" applyBorder="1" applyAlignment="1">
      <alignment horizontal="right" vertical="top" wrapText="1"/>
    </xf>
    <xf numFmtId="10" fontId="6" fillId="0" borderId="23" xfId="0" applyNumberFormat="1" applyFont="1" applyBorder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3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4" xfId="0" applyFont="1" applyFill="1" applyBorder="1" applyAlignment="1">
      <alignment vertical="top" wrapText="1"/>
    </xf>
    <xf numFmtId="0" fontId="1" fillId="0" borderId="9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/>
    <xf numFmtId="0" fontId="10" fillId="0" borderId="2" xfId="0" applyFont="1" applyBorder="1" applyAlignment="1">
      <alignment horizontal="right" vertical="top" wrapText="1"/>
    </xf>
    <xf numFmtId="0" fontId="10" fillId="0" borderId="3" xfId="0" applyFont="1" applyBorder="1" applyAlignment="1">
      <alignment horizontal="right" vertical="top" wrapText="1"/>
    </xf>
    <xf numFmtId="0" fontId="10" fillId="0" borderId="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8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8" fillId="0" borderId="11" xfId="0" applyFont="1" applyBorder="1" applyAlignment="1">
      <alignment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164" fontId="20" fillId="0" borderId="0" xfId="0" applyNumberFormat="1" applyFont="1" applyAlignment="1">
      <alignment horizontal="right" vertical="top" wrapText="1"/>
    </xf>
    <xf numFmtId="4" fontId="20" fillId="0" borderId="0" xfId="0" applyNumberFormat="1" applyFont="1" applyAlignment="1">
      <alignment horizontal="right" vertical="top" wrapText="1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20" fillId="0" borderId="12" xfId="0" applyFont="1" applyBorder="1" applyAlignment="1">
      <alignment vertical="top" wrapText="1"/>
    </xf>
    <xf numFmtId="0" fontId="20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1" fillId="0" borderId="0" xfId="0" applyNumberFormat="1" applyFont="1" applyAlignment="1">
      <alignment vertical="top" wrapText="1"/>
    </xf>
    <xf numFmtId="164" fontId="1" fillId="0" borderId="18" xfId="0" applyNumberFormat="1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164" fontId="4" fillId="0" borderId="20" xfId="0" applyNumberFormat="1" applyFont="1" applyBorder="1" applyAlignment="1">
      <alignment vertical="top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1" xfId="0" applyNumberFormat="1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21" fillId="0" borderId="20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a8776aeb-a6e5-4f64-819c-58683a86bfec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288d9aa9-cf00-4183-8ede-c7cb641cd2a6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d7c0b7e9-a593-4dfc-ac6e-ab6a39ec06e7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0c5e6beb-48bb-49ac-8417-023e6088ee83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a573be5e-effa-4223-9f78-46971619ad0d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04447548-c2dd-4eae-bac3-39bcde46e0b2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fb734515-f650-454e-99ae-c9c5247b2252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96e4ee1c-5b21-45cc-bc19-fc7321571266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4"/>
      <c r="F2" s="44"/>
      <c r="G2" s="44"/>
      <c r="H2" s="44"/>
      <c r="I2" s="8"/>
    </row>
    <row r="3" spans="2:9" ht="9" customHeight="1" x14ac:dyDescent="0.25">
      <c r="B3" s="5"/>
      <c r="C3" s="6"/>
      <c r="D3" s="7"/>
      <c r="E3" s="44"/>
      <c r="F3" s="44"/>
      <c r="G3" s="44"/>
      <c r="H3" s="44"/>
      <c r="I3" s="8"/>
    </row>
    <row r="4" spans="2:9" ht="9" customHeight="1" x14ac:dyDescent="0.25">
      <c r="B4" s="5"/>
      <c r="C4" s="6"/>
      <c r="D4" s="7"/>
      <c r="E4" s="44"/>
      <c r="F4" s="44"/>
      <c r="G4" s="44"/>
      <c r="H4" s="44"/>
      <c r="I4" s="8"/>
    </row>
    <row r="5" spans="2:9" ht="9" customHeight="1" x14ac:dyDescent="0.25">
      <c r="B5" s="5"/>
      <c r="C5" s="6"/>
      <c r="D5" s="7"/>
      <c r="E5" s="44"/>
      <c r="F5" s="44"/>
      <c r="G5" s="44"/>
      <c r="H5" s="44"/>
      <c r="I5" s="8"/>
    </row>
    <row r="6" spans="2:9" ht="9" customHeight="1" x14ac:dyDescent="0.25">
      <c r="B6" s="5"/>
      <c r="C6" s="6"/>
      <c r="D6" s="7"/>
      <c r="E6" s="44"/>
      <c r="F6" s="44"/>
      <c r="G6" s="44"/>
      <c r="H6" s="44"/>
      <c r="I6" s="8"/>
    </row>
    <row r="7" spans="2:9" ht="9" customHeight="1" x14ac:dyDescent="0.25">
      <c r="B7" s="5"/>
      <c r="C7" s="6"/>
      <c r="D7" s="7"/>
      <c r="E7" s="44"/>
      <c r="F7" s="44"/>
      <c r="G7" s="44"/>
      <c r="H7" s="44"/>
      <c r="I7" s="8"/>
    </row>
    <row r="8" spans="2:9" ht="9" customHeight="1" x14ac:dyDescent="0.25">
      <c r="B8" s="5"/>
      <c r="C8" s="6"/>
      <c r="D8" s="7"/>
      <c r="E8" s="44"/>
      <c r="F8" s="44"/>
      <c r="G8" s="44"/>
      <c r="H8" s="44"/>
      <c r="I8" s="8"/>
    </row>
    <row r="9" spans="2:9" ht="9" customHeight="1" x14ac:dyDescent="0.25">
      <c r="B9" s="5"/>
      <c r="C9" s="6"/>
      <c r="D9" s="7"/>
      <c r="E9" s="44"/>
      <c r="F9" s="44"/>
      <c r="G9" s="44"/>
      <c r="H9" s="44"/>
      <c r="I9" s="8"/>
    </row>
    <row r="10" spans="2:9" ht="9" customHeight="1" x14ac:dyDescent="0.25">
      <c r="B10" s="5"/>
      <c r="C10" s="6"/>
      <c r="D10" s="7"/>
      <c r="E10" s="44"/>
      <c r="F10" s="44"/>
      <c r="G10" s="44"/>
      <c r="H10" s="44"/>
      <c r="I10" s="8"/>
    </row>
    <row r="11" spans="2:9" ht="9" customHeight="1" x14ac:dyDescent="0.25">
      <c r="B11" s="5"/>
      <c r="C11" s="6"/>
      <c r="D11" s="7"/>
      <c r="E11" s="45" t="str">
        <f>IF(Paramètres!C5&lt;&gt;"",Paramètres!C5,"")</f>
        <v xml:space="preserve">RESIDENCE GREEN FOREST
Construction de 42 logements collectifs et 7 logements individuels </v>
      </c>
      <c r="F11" s="45"/>
      <c r="G11" s="45"/>
      <c r="H11" s="45"/>
      <c r="I11" s="8"/>
    </row>
    <row r="12" spans="2:9" ht="9" customHeight="1" x14ac:dyDescent="0.25">
      <c r="B12" s="5"/>
      <c r="C12" s="6"/>
      <c r="D12" s="7"/>
      <c r="E12" s="45"/>
      <c r="F12" s="45"/>
      <c r="G12" s="45"/>
      <c r="H12" s="45"/>
      <c r="I12" s="8"/>
    </row>
    <row r="13" spans="2:9" ht="9" customHeight="1" x14ac:dyDescent="0.25">
      <c r="B13" s="5"/>
      <c r="C13" s="6"/>
      <c r="D13" s="7"/>
      <c r="E13" s="45"/>
      <c r="F13" s="45"/>
      <c r="G13" s="45"/>
      <c r="H13" s="45"/>
      <c r="I13" s="8"/>
    </row>
    <row r="14" spans="2:9" ht="9" customHeight="1" x14ac:dyDescent="0.25">
      <c r="B14" s="5"/>
      <c r="C14" s="6"/>
      <c r="D14" s="7"/>
      <c r="E14" s="45"/>
      <c r="F14" s="45"/>
      <c r="G14" s="45"/>
      <c r="H14" s="45"/>
      <c r="I14" s="8"/>
    </row>
    <row r="15" spans="2:9" ht="9" customHeight="1" x14ac:dyDescent="0.25">
      <c r="B15" s="5"/>
      <c r="C15" s="6"/>
      <c r="D15" s="7"/>
      <c r="E15" s="45"/>
      <c r="F15" s="45"/>
      <c r="G15" s="45"/>
      <c r="H15" s="45"/>
      <c r="I15" s="8"/>
    </row>
    <row r="16" spans="2:9" ht="9" customHeight="1" x14ac:dyDescent="0.25">
      <c r="B16" s="5"/>
      <c r="C16" s="6"/>
      <c r="D16" s="7"/>
      <c r="E16" s="45"/>
      <c r="F16" s="45"/>
      <c r="G16" s="45"/>
      <c r="H16" s="45"/>
      <c r="I16" s="8"/>
    </row>
    <row r="17" spans="2:9" ht="9" customHeight="1" x14ac:dyDescent="0.25">
      <c r="B17" s="5"/>
      <c r="C17" s="6"/>
      <c r="D17" s="7"/>
      <c r="E17" s="45"/>
      <c r="F17" s="45"/>
      <c r="G17" s="45"/>
      <c r="H17" s="45"/>
      <c r="I17" s="8"/>
    </row>
    <row r="18" spans="2:9" ht="9" customHeight="1" x14ac:dyDescent="0.25">
      <c r="B18" s="5"/>
      <c r="C18" s="6"/>
      <c r="D18" s="7"/>
      <c r="E18" s="45"/>
      <c r="F18" s="45"/>
      <c r="G18" s="45"/>
      <c r="H18" s="45"/>
      <c r="I18" s="8"/>
    </row>
    <row r="19" spans="2:9" ht="9" customHeight="1" x14ac:dyDescent="0.25">
      <c r="B19" s="5"/>
      <c r="C19" s="6"/>
      <c r="D19" s="7"/>
      <c r="E19" s="45"/>
      <c r="F19" s="45"/>
      <c r="G19" s="45"/>
      <c r="H19" s="45"/>
      <c r="I19" s="8"/>
    </row>
    <row r="20" spans="2:9" ht="9" customHeight="1" x14ac:dyDescent="0.25">
      <c r="B20" s="5"/>
      <c r="C20" s="6"/>
      <c r="D20" s="7"/>
      <c r="E20" s="45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5"/>
      <c r="G20" s="45"/>
      <c r="H20" s="45"/>
      <c r="I20" s="8"/>
    </row>
    <row r="21" spans="2:9" ht="9" customHeight="1" x14ac:dyDescent="0.25">
      <c r="B21" s="5"/>
      <c r="C21" s="6"/>
      <c r="D21" s="7"/>
      <c r="E21" s="45"/>
      <c r="F21" s="45"/>
      <c r="G21" s="45"/>
      <c r="H21" s="45"/>
      <c r="I21" s="8"/>
    </row>
    <row r="22" spans="2:9" ht="9" customHeight="1" x14ac:dyDescent="0.25">
      <c r="B22" s="5"/>
      <c r="C22" s="6"/>
      <c r="D22" s="7"/>
      <c r="E22" s="45"/>
      <c r="F22" s="45"/>
      <c r="G22" s="45"/>
      <c r="H22" s="45"/>
      <c r="I22" s="8"/>
    </row>
    <row r="23" spans="2:9" ht="9" customHeight="1" x14ac:dyDescent="0.25">
      <c r="B23" s="5"/>
      <c r="C23" s="6"/>
      <c r="D23" s="7"/>
      <c r="E23" s="45"/>
      <c r="F23" s="45"/>
      <c r="G23" s="45"/>
      <c r="H23" s="45"/>
      <c r="I23" s="8"/>
    </row>
    <row r="24" spans="2:9" ht="9" customHeight="1" x14ac:dyDescent="0.25">
      <c r="B24" s="5"/>
      <c r="C24" s="6"/>
      <c r="D24" s="7"/>
      <c r="E24" s="45"/>
      <c r="F24" s="45"/>
      <c r="G24" s="45"/>
      <c r="H24" s="45"/>
      <c r="I24" s="8"/>
    </row>
    <row r="25" spans="2:9" ht="9" customHeight="1" x14ac:dyDescent="0.25">
      <c r="B25" s="5"/>
      <c r="C25" s="6"/>
      <c r="D25" s="7"/>
      <c r="E25" s="45"/>
      <c r="F25" s="45"/>
      <c r="G25" s="45"/>
      <c r="H25" s="45"/>
      <c r="I25" s="8"/>
    </row>
    <row r="26" spans="2:9" ht="9" customHeight="1" x14ac:dyDescent="0.25">
      <c r="B26" s="5"/>
      <c r="C26" s="6"/>
      <c r="D26" s="7"/>
      <c r="E26" s="45"/>
      <c r="F26" s="45"/>
      <c r="G26" s="45"/>
      <c r="H26" s="45"/>
      <c r="I26" s="8"/>
    </row>
    <row r="27" spans="2:9" ht="9" customHeight="1" x14ac:dyDescent="0.25">
      <c r="B27" s="5"/>
      <c r="C27" s="6"/>
      <c r="D27" s="7"/>
      <c r="E27" s="45"/>
      <c r="F27" s="45"/>
      <c r="G27" s="45"/>
      <c r="H27" s="45"/>
      <c r="I27" s="8"/>
    </row>
    <row r="28" spans="2:9" ht="9" customHeight="1" x14ac:dyDescent="0.25">
      <c r="B28" s="5"/>
      <c r="C28" s="6"/>
      <c r="D28" s="7"/>
      <c r="E28" s="44"/>
      <c r="F28" s="44"/>
      <c r="G28" s="44"/>
      <c r="H28" s="44"/>
      <c r="I28" s="8"/>
    </row>
    <row r="29" spans="2:9" ht="9" customHeight="1" x14ac:dyDescent="0.25">
      <c r="B29" s="5"/>
      <c r="C29" s="6"/>
      <c r="D29" s="7"/>
      <c r="E29" s="44"/>
      <c r="F29" s="44"/>
      <c r="G29" s="44"/>
      <c r="H29" s="44"/>
      <c r="I29" s="8"/>
    </row>
    <row r="30" spans="2:9" ht="9" customHeight="1" x14ac:dyDescent="0.25">
      <c r="B30" s="5"/>
      <c r="C30" s="6"/>
      <c r="D30" s="7"/>
      <c r="E30" s="44"/>
      <c r="F30" s="44"/>
      <c r="G30" s="44"/>
      <c r="H30" s="44"/>
      <c r="I30" s="8"/>
    </row>
    <row r="31" spans="2:9" ht="9" customHeight="1" x14ac:dyDescent="0.25">
      <c r="B31" s="5"/>
      <c r="C31" s="6"/>
      <c r="D31" s="7"/>
      <c r="E31" s="44"/>
      <c r="F31" s="44"/>
      <c r="G31" s="44"/>
      <c r="H31" s="44"/>
      <c r="I31" s="8"/>
    </row>
    <row r="32" spans="2:9" ht="9" customHeight="1" x14ac:dyDescent="0.25">
      <c r="B32" s="5"/>
      <c r="C32" s="6"/>
      <c r="D32" s="7"/>
      <c r="E32" s="44"/>
      <c r="F32" s="44"/>
      <c r="G32" s="44"/>
      <c r="H32" s="44"/>
      <c r="I32" s="8"/>
    </row>
    <row r="33" spans="2:9" ht="9" customHeight="1" x14ac:dyDescent="0.25">
      <c r="B33" s="5"/>
      <c r="C33" s="6"/>
      <c r="D33" s="7"/>
      <c r="E33" s="44"/>
      <c r="F33" s="44"/>
      <c r="G33" s="44"/>
      <c r="H33" s="44"/>
      <c r="I33" s="8"/>
    </row>
    <row r="34" spans="2:9" ht="9" customHeight="1" x14ac:dyDescent="0.25">
      <c r="B34" s="5"/>
      <c r="C34" s="6"/>
      <c r="D34" s="7"/>
      <c r="E34" s="44"/>
      <c r="F34" s="44"/>
      <c r="G34" s="44"/>
      <c r="H34" s="44"/>
      <c r="I34" s="8"/>
    </row>
    <row r="35" spans="2:9" ht="9" customHeight="1" x14ac:dyDescent="0.25">
      <c r="B35" s="5"/>
      <c r="C35" s="6"/>
      <c r="D35" s="7"/>
      <c r="E35" s="44"/>
      <c r="F35" s="44"/>
      <c r="G35" s="44"/>
      <c r="H35" s="44"/>
      <c r="I35" s="8"/>
    </row>
    <row r="36" spans="2:9" ht="9" customHeight="1" x14ac:dyDescent="0.25">
      <c r="B36" s="5"/>
      <c r="C36" s="6"/>
      <c r="D36" s="7"/>
      <c r="E36" s="44"/>
      <c r="F36" s="44"/>
      <c r="G36" s="44"/>
      <c r="H36" s="44"/>
      <c r="I36" s="8"/>
    </row>
    <row r="37" spans="2:9" ht="9" customHeight="1" x14ac:dyDescent="0.25">
      <c r="B37" s="5"/>
      <c r="C37" s="6"/>
      <c r="D37" s="7"/>
      <c r="E37" s="44"/>
      <c r="F37" s="44"/>
      <c r="G37" s="44"/>
      <c r="H37" s="44"/>
      <c r="I37" s="8"/>
    </row>
    <row r="38" spans="2:9" ht="9" customHeight="1" x14ac:dyDescent="0.25">
      <c r="B38" s="5"/>
      <c r="C38" s="6"/>
      <c r="D38" s="7"/>
      <c r="E38" s="44"/>
      <c r="F38" s="44"/>
      <c r="G38" s="44"/>
      <c r="H38" s="44"/>
      <c r="I38" s="8"/>
    </row>
    <row r="39" spans="2:9" ht="9" customHeight="1" x14ac:dyDescent="0.25">
      <c r="B39" s="5"/>
      <c r="C39" s="6"/>
      <c r="D39" s="7"/>
      <c r="E39" s="44"/>
      <c r="F39" s="44"/>
      <c r="G39" s="44"/>
      <c r="H39" s="44"/>
      <c r="I39" s="8"/>
    </row>
    <row r="40" spans="2:9" ht="9" customHeight="1" x14ac:dyDescent="0.25">
      <c r="B40" s="5"/>
      <c r="C40" s="6"/>
      <c r="D40" s="7"/>
      <c r="E40" s="44"/>
      <c r="F40" s="44"/>
      <c r="G40" s="44"/>
      <c r="H40" s="44"/>
      <c r="I40" s="8"/>
    </row>
    <row r="41" spans="2:9" ht="9" customHeight="1" x14ac:dyDescent="0.25">
      <c r="B41" s="5"/>
      <c r="C41" s="6"/>
      <c r="D41" s="7"/>
      <c r="E41" s="44"/>
      <c r="F41" s="44"/>
      <c r="G41" s="44"/>
      <c r="H41" s="44"/>
      <c r="I41" s="8"/>
    </row>
    <row r="42" spans="2:9" ht="9" customHeight="1" x14ac:dyDescent="0.25">
      <c r="B42" s="5"/>
      <c r="C42" s="6"/>
      <c r="D42" s="7"/>
      <c r="E42" s="44"/>
      <c r="F42" s="44"/>
      <c r="G42" s="44"/>
      <c r="H42" s="44"/>
      <c r="I42" s="8"/>
    </row>
    <row r="43" spans="2:9" ht="9" customHeight="1" x14ac:dyDescent="0.25">
      <c r="B43" s="5"/>
      <c r="C43" s="6"/>
      <c r="D43" s="7"/>
      <c r="E43" s="44"/>
      <c r="F43" s="44"/>
      <c r="G43" s="44"/>
      <c r="H43" s="44"/>
      <c r="I43" s="8"/>
    </row>
    <row r="44" spans="2:9" ht="9" customHeight="1" x14ac:dyDescent="0.25">
      <c r="B44" s="5"/>
      <c r="C44" s="6"/>
      <c r="D44" s="7"/>
      <c r="E44" s="44"/>
      <c r="F44" s="44"/>
      <c r="G44" s="44"/>
      <c r="H44" s="44"/>
      <c r="I44" s="8"/>
    </row>
    <row r="45" spans="2:9" ht="9" customHeight="1" x14ac:dyDescent="0.25">
      <c r="B45" s="59"/>
      <c r="C45" s="57" t="s">
        <v>10</v>
      </c>
      <c r="D45" s="7"/>
      <c r="E45" s="44"/>
      <c r="F45" s="44"/>
      <c r="G45" s="44"/>
      <c r="H45" s="44"/>
      <c r="I45" s="8"/>
    </row>
    <row r="46" spans="2:9" ht="9" customHeight="1" x14ac:dyDescent="0.25">
      <c r="B46" s="59"/>
      <c r="C46" s="58"/>
      <c r="D46" s="7"/>
      <c r="E46" s="7"/>
      <c r="F46" s="7"/>
      <c r="G46" s="7"/>
      <c r="H46" s="7"/>
      <c r="I46" s="8"/>
    </row>
    <row r="47" spans="2:9" ht="9" customHeight="1" x14ac:dyDescent="0.25">
      <c r="B47" s="59"/>
      <c r="C47" s="58"/>
      <c r="D47" s="7"/>
      <c r="E47" s="56" t="s">
        <v>4</v>
      </c>
      <c r="F47" s="44"/>
      <c r="G47" s="44"/>
      <c r="H47" s="44"/>
      <c r="I47" s="8"/>
    </row>
    <row r="48" spans="2:9" ht="9" customHeight="1" x14ac:dyDescent="0.25">
      <c r="B48" s="59"/>
      <c r="C48" s="58"/>
      <c r="D48" s="7"/>
      <c r="E48" s="44"/>
      <c r="F48" s="44"/>
      <c r="G48" s="44"/>
      <c r="H48" s="44"/>
      <c r="I48" s="8"/>
    </row>
    <row r="49" spans="2:9" ht="9" customHeight="1" x14ac:dyDescent="0.25">
      <c r="B49" s="59"/>
      <c r="C49" s="58"/>
      <c r="D49" s="7"/>
      <c r="E49" s="44"/>
      <c r="F49" s="44"/>
      <c r="G49" s="44"/>
      <c r="H49" s="44"/>
      <c r="I49" s="8"/>
    </row>
    <row r="50" spans="2:9" ht="9" customHeight="1" x14ac:dyDescent="0.25">
      <c r="B50" s="59"/>
      <c r="C50" s="58"/>
      <c r="D50" s="7"/>
      <c r="E50" s="44"/>
      <c r="F50" s="44"/>
      <c r="G50" s="44"/>
      <c r="H50" s="44"/>
      <c r="I50" s="8"/>
    </row>
    <row r="51" spans="2:9" ht="9" customHeight="1" x14ac:dyDescent="0.25">
      <c r="B51" s="59"/>
      <c r="C51" s="58"/>
      <c r="D51" s="7"/>
      <c r="E51" s="44"/>
      <c r="F51" s="44"/>
      <c r="G51" s="44"/>
      <c r="H51" s="44"/>
      <c r="I51" s="8"/>
    </row>
    <row r="52" spans="2:9" ht="9" customHeight="1" x14ac:dyDescent="0.25">
      <c r="B52" s="59"/>
      <c r="C52" s="57" t="s">
        <v>9</v>
      </c>
      <c r="D52" s="7"/>
      <c r="E52" s="44"/>
      <c r="F52" s="44"/>
      <c r="G52" s="44"/>
      <c r="H52" s="44"/>
      <c r="I52" s="8"/>
    </row>
    <row r="53" spans="2:9" ht="9" customHeight="1" x14ac:dyDescent="0.25">
      <c r="B53" s="59"/>
      <c r="C53" s="58"/>
      <c r="D53" s="7"/>
      <c r="E53" s="44"/>
      <c r="F53" s="44"/>
      <c r="G53" s="44"/>
      <c r="H53" s="44"/>
      <c r="I53" s="8"/>
    </row>
    <row r="54" spans="2:9" ht="9" customHeight="1" x14ac:dyDescent="0.25">
      <c r="B54" s="59"/>
      <c r="C54" s="58"/>
      <c r="D54" s="7"/>
      <c r="E54" s="44"/>
      <c r="F54" s="44"/>
      <c r="G54" s="44"/>
      <c r="H54" s="44"/>
      <c r="I54" s="8"/>
    </row>
    <row r="55" spans="2:9" ht="9" customHeight="1" x14ac:dyDescent="0.25">
      <c r="B55" s="59"/>
      <c r="C55" s="58"/>
      <c r="D55" s="7"/>
      <c r="E55" s="44"/>
      <c r="F55" s="44"/>
      <c r="G55" s="44"/>
      <c r="H55" s="44"/>
      <c r="I55" s="8"/>
    </row>
    <row r="56" spans="2:9" ht="9" customHeight="1" x14ac:dyDescent="0.25">
      <c r="B56" s="59"/>
      <c r="C56" s="58"/>
      <c r="D56" s="7"/>
      <c r="E56" s="44"/>
      <c r="F56" s="44"/>
      <c r="G56" s="44"/>
      <c r="H56" s="44"/>
      <c r="I56" s="8"/>
    </row>
    <row r="57" spans="2:9" ht="9" customHeight="1" x14ac:dyDescent="0.25">
      <c r="B57" s="59"/>
      <c r="C57" s="58"/>
      <c r="D57" s="7"/>
      <c r="E57" s="44"/>
      <c r="F57" s="44"/>
      <c r="G57" s="44"/>
      <c r="H57" s="44"/>
      <c r="I57" s="8"/>
    </row>
    <row r="58" spans="2:9" ht="9" customHeight="1" x14ac:dyDescent="0.25">
      <c r="B58" s="59"/>
      <c r="C58" s="58"/>
      <c r="D58" s="7"/>
      <c r="E58" s="44"/>
      <c r="F58" s="44"/>
      <c r="G58" s="44"/>
      <c r="H58" s="44"/>
      <c r="I58" s="8"/>
    </row>
    <row r="59" spans="2:9" ht="9" customHeight="1" x14ac:dyDescent="0.25">
      <c r="B59" s="59"/>
      <c r="C59" s="57" t="s">
        <v>8</v>
      </c>
      <c r="D59" s="7"/>
      <c r="E59" s="44"/>
      <c r="F59" s="44"/>
      <c r="G59" s="44"/>
      <c r="H59" s="44"/>
      <c r="I59" s="8"/>
    </row>
    <row r="60" spans="2:9" ht="9" customHeight="1" x14ac:dyDescent="0.25">
      <c r="B60" s="59"/>
      <c r="C60" s="58"/>
      <c r="D60" s="7"/>
      <c r="E60" s="44"/>
      <c r="F60" s="44"/>
      <c r="G60" s="44"/>
      <c r="H60" s="44"/>
      <c r="I60" s="8"/>
    </row>
    <row r="61" spans="2:9" ht="9" customHeight="1" x14ac:dyDescent="0.25">
      <c r="B61" s="59"/>
      <c r="C61" s="58"/>
      <c r="D61" s="7"/>
      <c r="E61" s="7"/>
      <c r="F61" s="7"/>
      <c r="G61" s="7"/>
      <c r="H61" s="7"/>
      <c r="I61" s="8"/>
    </row>
    <row r="62" spans="2:9" ht="9" customHeight="1" x14ac:dyDescent="0.25">
      <c r="B62" s="59"/>
      <c r="C62" s="58"/>
      <c r="D62" s="7"/>
      <c r="E62" s="46" t="str">
        <f>IF(Paramètres!C9&lt;&gt;"",Paramètres!C9,"")</f>
        <v>Lot n°8</v>
      </c>
      <c r="F62" s="46"/>
      <c r="G62" s="46"/>
      <c r="H62" s="46"/>
      <c r="I62" s="8"/>
    </row>
    <row r="63" spans="2:9" ht="9" customHeight="1" x14ac:dyDescent="0.25">
      <c r="B63" s="59"/>
      <c r="C63" s="58"/>
      <c r="D63" s="7"/>
      <c r="E63" s="46"/>
      <c r="F63" s="46"/>
      <c r="G63" s="46"/>
      <c r="H63" s="46"/>
      <c r="I63" s="8"/>
    </row>
    <row r="64" spans="2:9" ht="9" customHeight="1" x14ac:dyDescent="0.25">
      <c r="B64" s="59"/>
      <c r="C64" s="58"/>
      <c r="D64" s="7"/>
      <c r="E64" s="46"/>
      <c r="F64" s="46"/>
      <c r="G64" s="46"/>
      <c r="H64" s="46"/>
      <c r="I64" s="8"/>
    </row>
    <row r="65" spans="2:9" ht="9" customHeight="1" x14ac:dyDescent="0.25">
      <c r="B65" s="59"/>
      <c r="C65" s="58"/>
      <c r="D65" s="7"/>
      <c r="E65" s="46"/>
      <c r="F65" s="46"/>
      <c r="G65" s="46"/>
      <c r="H65" s="46"/>
      <c r="I65" s="8"/>
    </row>
    <row r="66" spans="2:9" ht="9" customHeight="1" x14ac:dyDescent="0.25">
      <c r="B66" s="59"/>
      <c r="C66" s="57" t="s">
        <v>7</v>
      </c>
      <c r="D66" s="7"/>
      <c r="E66" s="46" t="str">
        <f>IF(Paramètres!C11&lt;&gt;"",Paramètres!C11,"")</f>
        <v xml:space="preserve">MENUISERIES EXTERIEURES PVC </v>
      </c>
      <c r="F66" s="46"/>
      <c r="G66" s="46"/>
      <c r="H66" s="46"/>
      <c r="I66" s="8"/>
    </row>
    <row r="67" spans="2:9" ht="9" customHeight="1" x14ac:dyDescent="0.25">
      <c r="B67" s="59"/>
      <c r="C67" s="58"/>
      <c r="D67" s="7"/>
      <c r="E67" s="46"/>
      <c r="F67" s="46"/>
      <c r="G67" s="46"/>
      <c r="H67" s="46"/>
      <c r="I67" s="8"/>
    </row>
    <row r="68" spans="2:9" ht="9" customHeight="1" x14ac:dyDescent="0.25">
      <c r="B68" s="59"/>
      <c r="C68" s="58"/>
      <c r="D68" s="7"/>
      <c r="E68" s="46"/>
      <c r="F68" s="46"/>
      <c r="G68" s="46"/>
      <c r="H68" s="46"/>
      <c r="I68" s="8"/>
    </row>
    <row r="69" spans="2:9" ht="9" customHeight="1" x14ac:dyDescent="0.25">
      <c r="B69" s="59"/>
      <c r="C69" s="58"/>
      <c r="D69" s="7"/>
      <c r="E69" s="46"/>
      <c r="F69" s="46"/>
      <c r="G69" s="46"/>
      <c r="H69" s="46"/>
      <c r="I69" s="8"/>
    </row>
    <row r="70" spans="2:9" ht="9" customHeight="1" x14ac:dyDescent="0.25">
      <c r="B70" s="59"/>
      <c r="C70" s="58"/>
      <c r="D70" s="7"/>
      <c r="E70" s="46"/>
      <c r="F70" s="46"/>
      <c r="G70" s="46"/>
      <c r="H70" s="46"/>
      <c r="I70" s="8"/>
    </row>
    <row r="71" spans="2:9" ht="9" customHeight="1" x14ac:dyDescent="0.25">
      <c r="B71" s="59"/>
      <c r="C71" s="58"/>
      <c r="D71" s="7"/>
      <c r="E71" s="47" t="str">
        <f>IF(Paramètres!C3&lt;&gt;"",Paramètres!C3,"")</f>
        <v>DPGF</v>
      </c>
      <c r="F71" s="48"/>
      <c r="G71" s="48"/>
      <c r="H71" s="49"/>
      <c r="I71" s="8"/>
    </row>
    <row r="72" spans="2:9" ht="9" customHeight="1" x14ac:dyDescent="0.25">
      <c r="B72" s="59"/>
      <c r="C72" s="58"/>
      <c r="D72" s="7"/>
      <c r="E72" s="50"/>
      <c r="F72" s="45"/>
      <c r="G72" s="45"/>
      <c r="H72" s="51"/>
      <c r="I72" s="8"/>
    </row>
    <row r="73" spans="2:9" ht="9" customHeight="1" x14ac:dyDescent="0.25">
      <c r="B73" s="59"/>
      <c r="C73" s="57" t="s">
        <v>6</v>
      </c>
      <c r="D73" s="7"/>
      <c r="E73" s="50"/>
      <c r="F73" s="45"/>
      <c r="G73" s="45"/>
      <c r="H73" s="51"/>
      <c r="I73" s="8"/>
    </row>
    <row r="74" spans="2:9" ht="9" customHeight="1" x14ac:dyDescent="0.25">
      <c r="B74" s="59"/>
      <c r="C74" s="58"/>
      <c r="D74" s="7"/>
      <c r="E74" s="50"/>
      <c r="F74" s="45"/>
      <c r="G74" s="45"/>
      <c r="H74" s="51"/>
      <c r="I74" s="8"/>
    </row>
    <row r="75" spans="2:9" ht="9" customHeight="1" x14ac:dyDescent="0.25">
      <c r="B75" s="59"/>
      <c r="C75" s="58"/>
      <c r="D75" s="7"/>
      <c r="E75" s="50"/>
      <c r="F75" s="45"/>
      <c r="G75" s="45"/>
      <c r="H75" s="51"/>
      <c r="I75" s="8"/>
    </row>
    <row r="76" spans="2:9" ht="9" customHeight="1" x14ac:dyDescent="0.25">
      <c r="B76" s="59"/>
      <c r="C76" s="58"/>
      <c r="D76" s="7"/>
      <c r="E76" s="50"/>
      <c r="F76" s="45"/>
      <c r="G76" s="45"/>
      <c r="H76" s="51"/>
      <c r="I76" s="8"/>
    </row>
    <row r="77" spans="2:9" ht="9" customHeight="1" x14ac:dyDescent="0.25">
      <c r="B77" s="59"/>
      <c r="C77" s="58"/>
      <c r="D77" s="7"/>
      <c r="E77" s="52"/>
      <c r="F77" s="53"/>
      <c r="G77" s="53"/>
      <c r="H77" s="54"/>
      <c r="I77" s="8"/>
    </row>
    <row r="78" spans="2:9" ht="9" customHeight="1" x14ac:dyDescent="0.25">
      <c r="B78" s="59"/>
      <c r="C78" s="58"/>
      <c r="D78" s="7"/>
      <c r="E78" s="7"/>
      <c r="F78" s="7"/>
      <c r="G78" s="7"/>
      <c r="H78" s="7"/>
      <c r="I78" s="8"/>
    </row>
    <row r="79" spans="2:9" ht="9" customHeight="1" x14ac:dyDescent="0.25">
      <c r="B79" s="59"/>
      <c r="C79" s="58"/>
      <c r="D79" s="7"/>
      <c r="E79" s="7"/>
      <c r="F79" s="55" t="s">
        <v>0</v>
      </c>
      <c r="G79" s="55" t="str">
        <f>IF(Paramètres!C7&lt;&gt;"",Paramètres!C7,"")</f>
        <v>24.09</v>
      </c>
      <c r="H79" s="7"/>
      <c r="I79" s="8"/>
    </row>
    <row r="80" spans="2:9" ht="9" customHeight="1" x14ac:dyDescent="0.25">
      <c r="B80" s="59"/>
      <c r="C80" s="57" t="s">
        <v>5</v>
      </c>
      <c r="D80" s="7"/>
      <c r="E80" s="7"/>
      <c r="F80" s="55"/>
      <c r="G80" s="55"/>
      <c r="H80" s="7"/>
      <c r="I80" s="8"/>
    </row>
    <row r="81" spans="2:9" ht="9" customHeight="1" x14ac:dyDescent="0.25">
      <c r="B81" s="59"/>
      <c r="C81" s="58"/>
      <c r="D81" s="7"/>
      <c r="E81" s="7"/>
      <c r="F81" s="55" t="s">
        <v>1</v>
      </c>
      <c r="G81" s="55" t="str">
        <f>IF(Paramètres!C13&lt;&gt;"",Paramètres!C13,"")</f>
        <v>07/05/2025</v>
      </c>
      <c r="H81" s="7"/>
      <c r="I81" s="8"/>
    </row>
    <row r="82" spans="2:9" ht="9" customHeight="1" x14ac:dyDescent="0.25">
      <c r="B82" s="59"/>
      <c r="C82" s="58"/>
      <c r="D82" s="7"/>
      <c r="E82" s="7"/>
      <c r="F82" s="55"/>
      <c r="G82" s="55"/>
      <c r="H82" s="7"/>
      <c r="I82" s="8"/>
    </row>
    <row r="83" spans="2:9" ht="9" customHeight="1" x14ac:dyDescent="0.25">
      <c r="B83" s="59"/>
      <c r="C83" s="58"/>
      <c r="D83" s="7"/>
      <c r="E83" s="7"/>
      <c r="F83" s="55" t="s">
        <v>2</v>
      </c>
      <c r="G83" s="55" t="str">
        <f>IF(Paramètres!C15&lt;&gt;"",Paramètres!C15,"")</f>
        <v>DCE</v>
      </c>
      <c r="H83" s="7"/>
      <c r="I83" s="8"/>
    </row>
    <row r="84" spans="2:9" ht="9" customHeight="1" x14ac:dyDescent="0.25">
      <c r="B84" s="59"/>
      <c r="C84" s="58"/>
      <c r="D84" s="7"/>
      <c r="E84" s="7"/>
      <c r="F84" s="55"/>
      <c r="G84" s="55"/>
      <c r="H84" s="7"/>
      <c r="I84" s="8"/>
    </row>
    <row r="85" spans="2:9" ht="9" customHeight="1" x14ac:dyDescent="0.25">
      <c r="B85" s="59"/>
      <c r="C85" s="58"/>
      <c r="D85" s="7"/>
      <c r="E85" s="7"/>
      <c r="F85" s="55" t="s">
        <v>3</v>
      </c>
      <c r="G85" s="55" t="str">
        <f>IF(Paramètres!C17&lt;&gt;"",Paramètres!C17,"")</f>
        <v/>
      </c>
      <c r="H85" s="7"/>
      <c r="I85" s="8"/>
    </row>
    <row r="86" spans="2:9" ht="9" customHeight="1" x14ac:dyDescent="0.25">
      <c r="B86" s="59"/>
      <c r="C86" s="58"/>
      <c r="D86" s="7"/>
      <c r="E86" s="7"/>
      <c r="F86" s="55"/>
      <c r="G86" s="55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127"/>
  <sheetViews>
    <sheetView showGridLines="0" tabSelected="1" workbookViewId="0">
      <pane ySplit="3" topLeftCell="A92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4.4257812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t="22.5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60" t="s">
        <v>31</v>
      </c>
      <c r="E3" s="60"/>
      <c r="F3" s="60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61" t="s">
        <v>44</v>
      </c>
      <c r="E4" s="61"/>
      <c r="F4" s="61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62" t="s">
        <v>45</v>
      </c>
      <c r="E5" s="63"/>
      <c r="F5" s="63"/>
      <c r="G5" s="18"/>
      <c r="H5" s="18"/>
      <c r="I5" s="18"/>
      <c r="J5" s="18"/>
      <c r="K5" s="19"/>
      <c r="L5" s="7"/>
    </row>
    <row r="6" spans="1:18" ht="47.25" customHeight="1" x14ac:dyDescent="0.25">
      <c r="A6" s="7">
        <v>3</v>
      </c>
      <c r="B6" s="17" t="s">
        <v>46</v>
      </c>
      <c r="C6" s="17"/>
      <c r="D6" s="63" t="s">
        <v>47</v>
      </c>
      <c r="E6" s="63"/>
      <c r="F6" s="63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64"/>
      <c r="E7" s="64"/>
      <c r="F7" s="64"/>
      <c r="K7" s="20"/>
    </row>
    <row r="8" spans="1:18" ht="25.5" customHeight="1" x14ac:dyDescent="0.25">
      <c r="B8" s="20"/>
      <c r="C8" s="20"/>
      <c r="D8" s="67" t="s">
        <v>47</v>
      </c>
      <c r="E8" s="68"/>
      <c r="F8" s="68"/>
      <c r="G8" s="65"/>
      <c r="H8" s="65"/>
      <c r="I8" s="65"/>
      <c r="J8" s="65"/>
      <c r="K8" s="66"/>
    </row>
    <row r="9" spans="1:18" x14ac:dyDescent="0.25">
      <c r="B9" s="20"/>
      <c r="C9" s="20"/>
      <c r="D9" s="70"/>
      <c r="E9" s="44"/>
      <c r="F9" s="44"/>
      <c r="G9" s="44"/>
      <c r="H9" s="44"/>
      <c r="I9" s="44"/>
      <c r="J9" s="44"/>
      <c r="K9" s="69"/>
    </row>
    <row r="10" spans="1:18" x14ac:dyDescent="0.25">
      <c r="B10" s="20"/>
      <c r="C10" s="20"/>
      <c r="D10" s="73" t="s">
        <v>49</v>
      </c>
      <c r="E10" s="74"/>
      <c r="F10" s="74"/>
      <c r="G10" s="71">
        <f>SUMIF(L7:L7, IF(L6="","",L6), K7:K7)</f>
        <v>0</v>
      </c>
      <c r="H10" s="71"/>
      <c r="I10" s="71"/>
      <c r="J10" s="71"/>
      <c r="K10" s="72"/>
    </row>
    <row r="11" spans="1:18" hidden="1" x14ac:dyDescent="0.25">
      <c r="B11" s="20"/>
      <c r="C11" s="20"/>
      <c r="D11" s="77" t="s">
        <v>50</v>
      </c>
      <c r="E11" s="78"/>
      <c r="F11" s="78"/>
      <c r="G11" s="75">
        <f>ROUND(SUMIF(L7:L7, IF(L6="","",L6), K7:K7) * 0.2, 2)</f>
        <v>0</v>
      </c>
      <c r="H11" s="75"/>
      <c r="I11" s="75"/>
      <c r="J11" s="75"/>
      <c r="K11" s="76"/>
    </row>
    <row r="12" spans="1:18" hidden="1" x14ac:dyDescent="0.25">
      <c r="B12" s="20"/>
      <c r="C12" s="20"/>
      <c r="D12" s="73" t="s">
        <v>51</v>
      </c>
      <c r="E12" s="74"/>
      <c r="F12" s="74"/>
      <c r="G12" s="71">
        <f>SUM(G10:G11)</f>
        <v>0</v>
      </c>
      <c r="H12" s="71"/>
      <c r="I12" s="71"/>
      <c r="J12" s="71"/>
      <c r="K12" s="72"/>
    </row>
    <row r="13" spans="1:18" ht="15.75" customHeight="1" x14ac:dyDescent="0.25">
      <c r="A13" s="7">
        <v>3</v>
      </c>
      <c r="B13" s="17" t="s">
        <v>52</v>
      </c>
      <c r="C13" s="17"/>
      <c r="D13" s="63" t="s">
        <v>53</v>
      </c>
      <c r="E13" s="63"/>
      <c r="F13" s="63"/>
      <c r="G13" s="18"/>
      <c r="H13" s="18"/>
      <c r="I13" s="18"/>
      <c r="J13" s="18"/>
      <c r="K13" s="19"/>
      <c r="L13" s="7"/>
    </row>
    <row r="14" spans="1:18" x14ac:dyDescent="0.25">
      <c r="A14" s="7">
        <v>6</v>
      </c>
      <c r="B14" s="17" t="s">
        <v>54</v>
      </c>
      <c r="C14" s="17"/>
      <c r="D14" s="79" t="s">
        <v>55</v>
      </c>
      <c r="E14" s="79"/>
      <c r="F14" s="79"/>
      <c r="G14" s="21"/>
      <c r="H14" s="21"/>
      <c r="I14" s="21"/>
      <c r="J14" s="21"/>
      <c r="K14" s="22"/>
      <c r="L14" s="7"/>
    </row>
    <row r="15" spans="1:18" x14ac:dyDescent="0.25">
      <c r="A15" s="7">
        <v>8</v>
      </c>
      <c r="B15" s="23" t="s">
        <v>56</v>
      </c>
      <c r="C15" s="23"/>
      <c r="D15" s="80" t="s">
        <v>57</v>
      </c>
      <c r="E15" s="80"/>
      <c r="F15" s="80"/>
      <c r="K15" s="24"/>
      <c r="L15" s="7"/>
    </row>
    <row r="16" spans="1:18" hidden="1" x14ac:dyDescent="0.25">
      <c r="A16" s="7" t="s">
        <v>58</v>
      </c>
    </row>
    <row r="17" spans="1:18" hidden="1" x14ac:dyDescent="0.25">
      <c r="A17" s="7" t="s">
        <v>59</v>
      </c>
    </row>
    <row r="18" spans="1:18" x14ac:dyDescent="0.25">
      <c r="A18" s="7">
        <v>4</v>
      </c>
      <c r="B18" s="17" t="s">
        <v>60</v>
      </c>
      <c r="C18" s="17"/>
      <c r="D18" s="81" t="s">
        <v>61</v>
      </c>
      <c r="E18" s="81"/>
      <c r="F18" s="81"/>
      <c r="G18" s="25"/>
      <c r="H18" s="25"/>
      <c r="I18" s="25"/>
      <c r="J18" s="25"/>
      <c r="K18" s="26"/>
      <c r="L18" s="7"/>
    </row>
    <row r="19" spans="1:18" x14ac:dyDescent="0.25">
      <c r="A19" s="7">
        <v>9</v>
      </c>
      <c r="B19" s="23" t="s">
        <v>62</v>
      </c>
      <c r="C19" s="23"/>
      <c r="D19" s="82" t="s">
        <v>63</v>
      </c>
      <c r="E19" s="83"/>
      <c r="F19" s="83"/>
      <c r="G19" s="27" t="s">
        <v>17</v>
      </c>
      <c r="H19" s="28"/>
      <c r="I19" s="28"/>
      <c r="J19" s="29"/>
      <c r="K19" s="29">
        <f>IF(AND(H19= "",I19= ""), 0, ROUND(ROUND(J19, 2) * ROUND(IF(I19="",H19,I19),  0), 2))</f>
        <v>0</v>
      </c>
      <c r="L19" s="7"/>
      <c r="N19" s="30">
        <v>0.2</v>
      </c>
      <c r="R19" s="7">
        <v>491</v>
      </c>
    </row>
    <row r="20" spans="1:18" ht="67.5" customHeight="1" x14ac:dyDescent="0.25">
      <c r="A20" s="7" t="s">
        <v>64</v>
      </c>
      <c r="B20" s="31"/>
      <c r="C20" s="31"/>
      <c r="D20" s="84" t="s">
        <v>65</v>
      </c>
      <c r="E20" s="84"/>
      <c r="F20" s="84"/>
      <c r="G20" s="84"/>
      <c r="H20" s="84"/>
      <c r="I20" s="84"/>
      <c r="J20" s="84"/>
      <c r="K20" s="31"/>
    </row>
    <row r="21" spans="1:18" hidden="1" x14ac:dyDescent="0.25">
      <c r="A21" s="7" t="s">
        <v>66</v>
      </c>
    </row>
    <row r="22" spans="1:18" ht="16.5" x14ac:dyDescent="0.25">
      <c r="A22" s="7">
        <v>9</v>
      </c>
      <c r="B22" s="23" t="s">
        <v>67</v>
      </c>
      <c r="C22" s="23"/>
      <c r="D22" s="82" t="s">
        <v>68</v>
      </c>
      <c r="E22" s="83"/>
      <c r="F22" s="83"/>
      <c r="G22" s="27" t="s">
        <v>17</v>
      </c>
      <c r="H22" s="28"/>
      <c r="I22" s="28"/>
      <c r="J22" s="29"/>
      <c r="K22" s="29">
        <f>IF(AND(H22= "",I22= ""), 0, ROUND(ROUND(J22, 2) * ROUND(IF(I22="",H22,I22),  0), 2))</f>
        <v>0</v>
      </c>
      <c r="L22" s="7"/>
      <c r="N22" s="30">
        <v>0.2</v>
      </c>
      <c r="R22" s="7">
        <v>491</v>
      </c>
    </row>
    <row r="23" spans="1:18" ht="90" customHeight="1" x14ac:dyDescent="0.25">
      <c r="A23" s="7" t="s">
        <v>64</v>
      </c>
      <c r="B23" s="31"/>
      <c r="C23" s="31"/>
      <c r="D23" s="84" t="s">
        <v>69</v>
      </c>
      <c r="E23" s="84"/>
      <c r="F23" s="84"/>
      <c r="G23" s="84"/>
      <c r="H23" s="84"/>
      <c r="I23" s="84"/>
      <c r="J23" s="84"/>
      <c r="K23" s="31"/>
    </row>
    <row r="24" spans="1:18" hidden="1" x14ac:dyDescent="0.25">
      <c r="A24" s="7" t="s">
        <v>66</v>
      </c>
    </row>
    <row r="25" spans="1:18" ht="16.5" x14ac:dyDescent="0.25">
      <c r="A25" s="7">
        <v>9</v>
      </c>
      <c r="B25" s="23" t="s">
        <v>70</v>
      </c>
      <c r="C25" s="23"/>
      <c r="D25" s="82" t="s">
        <v>71</v>
      </c>
      <c r="E25" s="83"/>
      <c r="F25" s="83"/>
      <c r="G25" s="27" t="s">
        <v>17</v>
      </c>
      <c r="H25" s="28"/>
      <c r="I25" s="28"/>
      <c r="J25" s="29"/>
      <c r="K25" s="29">
        <f>IF(AND(H25= "",I25= ""), 0, ROUND(ROUND(J25, 2) * ROUND(IF(I25="",H25,I25),  0), 2))</f>
        <v>0</v>
      </c>
      <c r="L25" s="7"/>
      <c r="N25" s="30">
        <v>0.2</v>
      </c>
      <c r="R25" s="7">
        <v>491</v>
      </c>
    </row>
    <row r="26" spans="1:18" ht="67.5" customHeight="1" x14ac:dyDescent="0.25">
      <c r="A26" s="7" t="s">
        <v>64</v>
      </c>
      <c r="B26" s="31"/>
      <c r="C26" s="31"/>
      <c r="D26" s="84" t="s">
        <v>72</v>
      </c>
      <c r="E26" s="84"/>
      <c r="F26" s="84"/>
      <c r="G26" s="84"/>
      <c r="H26" s="84"/>
      <c r="I26" s="84"/>
      <c r="J26" s="84"/>
      <c r="K26" s="31"/>
    </row>
    <row r="27" spans="1:18" hidden="1" x14ac:dyDescent="0.25">
      <c r="A27" s="7" t="s">
        <v>66</v>
      </c>
    </row>
    <row r="28" spans="1:18" ht="16.5" x14ac:dyDescent="0.25">
      <c r="A28" s="7">
        <v>9</v>
      </c>
      <c r="B28" s="23" t="s">
        <v>73</v>
      </c>
      <c r="C28" s="23"/>
      <c r="D28" s="82" t="s">
        <v>74</v>
      </c>
      <c r="E28" s="83"/>
      <c r="F28" s="83"/>
      <c r="G28" s="27" t="s">
        <v>17</v>
      </c>
      <c r="H28" s="28"/>
      <c r="I28" s="28"/>
      <c r="J28" s="29"/>
      <c r="K28" s="29">
        <f>IF(AND(H28= "",I28= ""), 0, ROUND(ROUND(J28, 2) * ROUND(IF(I28="",H28,I28),  0), 2))</f>
        <v>0</v>
      </c>
      <c r="L28" s="7"/>
      <c r="N28" s="30">
        <v>0.2</v>
      </c>
      <c r="R28" s="7">
        <v>491</v>
      </c>
    </row>
    <row r="29" spans="1:18" ht="67.5" customHeight="1" x14ac:dyDescent="0.25">
      <c r="A29" s="7" t="s">
        <v>64</v>
      </c>
      <c r="B29" s="31"/>
      <c r="C29" s="31"/>
      <c r="D29" s="84" t="s">
        <v>75</v>
      </c>
      <c r="E29" s="84"/>
      <c r="F29" s="84"/>
      <c r="G29" s="84"/>
      <c r="H29" s="84"/>
      <c r="I29" s="84"/>
      <c r="J29" s="84"/>
      <c r="K29" s="31"/>
    </row>
    <row r="30" spans="1:18" hidden="1" x14ac:dyDescent="0.25">
      <c r="A30" s="7" t="s">
        <v>66</v>
      </c>
    </row>
    <row r="31" spans="1:18" x14ac:dyDescent="0.25">
      <c r="A31" s="7">
        <v>9</v>
      </c>
      <c r="B31" s="23" t="s">
        <v>76</v>
      </c>
      <c r="C31" s="23"/>
      <c r="D31" s="82" t="s">
        <v>77</v>
      </c>
      <c r="E31" s="83"/>
      <c r="F31" s="83"/>
      <c r="G31" s="27" t="s">
        <v>17</v>
      </c>
      <c r="H31" s="28"/>
      <c r="I31" s="28"/>
      <c r="J31" s="29"/>
      <c r="K31" s="29">
        <f>IF(AND(H31= "",I31= ""), 0, ROUND(ROUND(J31, 2) * ROUND(IF(I31="",H31,I31),  0), 2))</f>
        <v>0</v>
      </c>
      <c r="L31" s="7"/>
      <c r="N31" s="30">
        <v>0.2</v>
      </c>
      <c r="R31" s="7">
        <v>491</v>
      </c>
    </row>
    <row r="32" spans="1:18" ht="67.5" customHeight="1" x14ac:dyDescent="0.25">
      <c r="A32" s="7" t="s">
        <v>64</v>
      </c>
      <c r="B32" s="31"/>
      <c r="C32" s="31"/>
      <c r="D32" s="84" t="s">
        <v>78</v>
      </c>
      <c r="E32" s="84"/>
      <c r="F32" s="84"/>
      <c r="G32" s="84"/>
      <c r="H32" s="84"/>
      <c r="I32" s="84"/>
      <c r="J32" s="84"/>
      <c r="K32" s="31"/>
    </row>
    <row r="33" spans="1:18" hidden="1" x14ac:dyDescent="0.25">
      <c r="A33" s="7" t="s">
        <v>66</v>
      </c>
    </row>
    <row r="34" spans="1:18" ht="16.5" x14ac:dyDescent="0.25">
      <c r="A34" s="7">
        <v>9</v>
      </c>
      <c r="B34" s="23" t="s">
        <v>79</v>
      </c>
      <c r="C34" s="23"/>
      <c r="D34" s="82" t="s">
        <v>80</v>
      </c>
      <c r="E34" s="83"/>
      <c r="F34" s="83"/>
      <c r="G34" s="27" t="s">
        <v>17</v>
      </c>
      <c r="H34" s="28"/>
      <c r="I34" s="28"/>
      <c r="J34" s="29"/>
      <c r="K34" s="29">
        <f>IF(AND(H34= "",I34= ""), 0, ROUND(ROUND(J34, 2) * ROUND(IF(I34="",H34,I34),  0), 2))</f>
        <v>0</v>
      </c>
      <c r="L34" s="7"/>
      <c r="N34" s="30">
        <v>0.2</v>
      </c>
      <c r="R34" s="7">
        <v>491</v>
      </c>
    </row>
    <row r="35" spans="1:18" ht="45" customHeight="1" x14ac:dyDescent="0.25">
      <c r="A35" s="7" t="s">
        <v>64</v>
      </c>
      <c r="B35" s="31"/>
      <c r="C35" s="31"/>
      <c r="D35" s="84" t="s">
        <v>81</v>
      </c>
      <c r="E35" s="84"/>
      <c r="F35" s="84"/>
      <c r="G35" s="84"/>
      <c r="H35" s="84"/>
      <c r="I35" s="84"/>
      <c r="J35" s="84"/>
      <c r="K35" s="31"/>
    </row>
    <row r="36" spans="1:18" hidden="1" x14ac:dyDescent="0.25">
      <c r="A36" s="7" t="s">
        <v>66</v>
      </c>
    </row>
    <row r="37" spans="1:18" x14ac:dyDescent="0.25">
      <c r="A37" s="7">
        <v>9</v>
      </c>
      <c r="B37" s="23" t="s">
        <v>82</v>
      </c>
      <c r="C37" s="23"/>
      <c r="D37" s="82" t="s">
        <v>83</v>
      </c>
      <c r="E37" s="83"/>
      <c r="F37" s="83"/>
      <c r="G37" s="27" t="s">
        <v>17</v>
      </c>
      <c r="H37" s="28"/>
      <c r="I37" s="28"/>
      <c r="J37" s="29"/>
      <c r="K37" s="29">
        <f>IF(AND(H37= "",I37= ""), 0, ROUND(ROUND(J37, 2) * ROUND(IF(I37="",H37,I37),  0), 2))</f>
        <v>0</v>
      </c>
      <c r="L37" s="7"/>
      <c r="N37" s="30">
        <v>0.2</v>
      </c>
      <c r="R37" s="7">
        <v>491</v>
      </c>
    </row>
    <row r="38" spans="1:18" ht="67.5" customHeight="1" x14ac:dyDescent="0.25">
      <c r="A38" s="7" t="s">
        <v>64</v>
      </c>
      <c r="B38" s="31"/>
      <c r="C38" s="31"/>
      <c r="D38" s="84" t="s">
        <v>84</v>
      </c>
      <c r="E38" s="84"/>
      <c r="F38" s="84"/>
      <c r="G38" s="84"/>
      <c r="H38" s="84"/>
      <c r="I38" s="84"/>
      <c r="J38" s="84"/>
      <c r="K38" s="31"/>
    </row>
    <row r="39" spans="1:18" hidden="1" x14ac:dyDescent="0.25">
      <c r="A39" s="7" t="s">
        <v>66</v>
      </c>
    </row>
    <row r="40" spans="1:18" ht="16.5" x14ac:dyDescent="0.25">
      <c r="A40" s="7">
        <v>9</v>
      </c>
      <c r="B40" s="23" t="s">
        <v>85</v>
      </c>
      <c r="C40" s="23"/>
      <c r="D40" s="82" t="s">
        <v>86</v>
      </c>
      <c r="E40" s="83"/>
      <c r="F40" s="83"/>
      <c r="G40" s="27" t="s">
        <v>17</v>
      </c>
      <c r="H40" s="28"/>
      <c r="I40" s="28"/>
      <c r="J40" s="29"/>
      <c r="K40" s="29">
        <f>IF(AND(H40= "",I40= ""), 0, ROUND(ROUND(J40, 2) * ROUND(IF(I40="",H40,I40),  0), 2))</f>
        <v>0</v>
      </c>
      <c r="L40" s="7"/>
      <c r="N40" s="30">
        <v>0.2</v>
      </c>
      <c r="R40" s="7">
        <v>491</v>
      </c>
    </row>
    <row r="41" spans="1:18" ht="45" customHeight="1" x14ac:dyDescent="0.25">
      <c r="A41" s="7" t="s">
        <v>64</v>
      </c>
      <c r="B41" s="31"/>
      <c r="C41" s="31"/>
      <c r="D41" s="84" t="s">
        <v>87</v>
      </c>
      <c r="E41" s="84"/>
      <c r="F41" s="84"/>
      <c r="G41" s="84"/>
      <c r="H41" s="84"/>
      <c r="I41" s="84"/>
      <c r="J41" s="84"/>
      <c r="K41" s="31"/>
    </row>
    <row r="42" spans="1:18" hidden="1" x14ac:dyDescent="0.25">
      <c r="A42" s="7" t="s">
        <v>66</v>
      </c>
    </row>
    <row r="43" spans="1:18" ht="16.5" x14ac:dyDescent="0.25">
      <c r="A43" s="7">
        <v>9</v>
      </c>
      <c r="B43" s="23" t="s">
        <v>88</v>
      </c>
      <c r="C43" s="23"/>
      <c r="D43" s="82" t="s">
        <v>89</v>
      </c>
      <c r="E43" s="83"/>
      <c r="F43" s="83"/>
      <c r="G43" s="27" t="s">
        <v>17</v>
      </c>
      <c r="H43" s="28"/>
      <c r="I43" s="28"/>
      <c r="J43" s="29"/>
      <c r="K43" s="29">
        <f>IF(AND(H43= "",I43= ""), 0, ROUND(ROUND(J43, 2) * ROUND(IF(I43="",H43,I43),  0), 2))</f>
        <v>0</v>
      </c>
      <c r="L43" s="7"/>
      <c r="N43" s="30">
        <v>0.2</v>
      </c>
      <c r="R43" s="7">
        <v>491</v>
      </c>
    </row>
    <row r="44" spans="1:18" ht="45" customHeight="1" x14ac:dyDescent="0.25">
      <c r="A44" s="7" t="s">
        <v>64</v>
      </c>
      <c r="B44" s="31"/>
      <c r="C44" s="31"/>
      <c r="D44" s="84" t="s">
        <v>90</v>
      </c>
      <c r="E44" s="84"/>
      <c r="F44" s="84"/>
      <c r="G44" s="84"/>
      <c r="H44" s="84"/>
      <c r="I44" s="84"/>
      <c r="J44" s="84"/>
      <c r="K44" s="31"/>
    </row>
    <row r="45" spans="1:18" hidden="1" x14ac:dyDescent="0.25">
      <c r="A45" s="7" t="s">
        <v>66</v>
      </c>
    </row>
    <row r="46" spans="1:18" ht="16.5" x14ac:dyDescent="0.25">
      <c r="A46" s="7">
        <v>9</v>
      </c>
      <c r="B46" s="23" t="s">
        <v>91</v>
      </c>
      <c r="C46" s="23"/>
      <c r="D46" s="82" t="s">
        <v>92</v>
      </c>
      <c r="E46" s="83"/>
      <c r="F46" s="83"/>
      <c r="G46" s="27" t="s">
        <v>17</v>
      </c>
      <c r="H46" s="28"/>
      <c r="I46" s="28"/>
      <c r="J46" s="29"/>
      <c r="K46" s="29">
        <f>IF(AND(H46= "",I46= ""), 0, ROUND(ROUND(J46, 2) * ROUND(IF(I46="",H46,I46),  0), 2))</f>
        <v>0</v>
      </c>
      <c r="L46" s="7"/>
      <c r="N46" s="30">
        <v>0.2</v>
      </c>
      <c r="R46" s="7">
        <v>491</v>
      </c>
    </row>
    <row r="47" spans="1:18" ht="45" customHeight="1" x14ac:dyDescent="0.25">
      <c r="A47" s="7" t="s">
        <v>64</v>
      </c>
      <c r="B47" s="31"/>
      <c r="C47" s="31"/>
      <c r="D47" s="84" t="s">
        <v>93</v>
      </c>
      <c r="E47" s="84"/>
      <c r="F47" s="84"/>
      <c r="G47" s="84"/>
      <c r="H47" s="84"/>
      <c r="I47" s="84"/>
      <c r="J47" s="84"/>
      <c r="K47" s="31"/>
    </row>
    <row r="48" spans="1:18" hidden="1" x14ac:dyDescent="0.25">
      <c r="A48" s="7" t="s">
        <v>66</v>
      </c>
    </row>
    <row r="49" spans="1:18" ht="16.5" x14ac:dyDescent="0.25">
      <c r="A49" s="7">
        <v>9</v>
      </c>
      <c r="B49" s="23" t="s">
        <v>94</v>
      </c>
      <c r="C49" s="23"/>
      <c r="D49" s="82" t="s">
        <v>95</v>
      </c>
      <c r="E49" s="83"/>
      <c r="F49" s="83"/>
      <c r="G49" s="27" t="s">
        <v>17</v>
      </c>
      <c r="H49" s="28"/>
      <c r="I49" s="28"/>
      <c r="J49" s="29"/>
      <c r="K49" s="29">
        <f>IF(AND(H49= "",I49= ""), 0, ROUND(ROUND(J49, 2) * ROUND(IF(I49="",H49,I49),  0), 2))</f>
        <v>0</v>
      </c>
      <c r="L49" s="7"/>
      <c r="N49" s="30">
        <v>0.2</v>
      </c>
      <c r="R49" s="7">
        <v>491</v>
      </c>
    </row>
    <row r="50" spans="1:18" ht="67.5" customHeight="1" x14ac:dyDescent="0.25">
      <c r="A50" s="7" t="s">
        <v>64</v>
      </c>
      <c r="B50" s="31"/>
      <c r="C50" s="31"/>
      <c r="D50" s="84" t="s">
        <v>96</v>
      </c>
      <c r="E50" s="84"/>
      <c r="F50" s="84"/>
      <c r="G50" s="84"/>
      <c r="H50" s="84"/>
      <c r="I50" s="84"/>
      <c r="J50" s="84"/>
      <c r="K50" s="31"/>
    </row>
    <row r="51" spans="1:18" hidden="1" x14ac:dyDescent="0.25">
      <c r="A51" s="7" t="s">
        <v>66</v>
      </c>
    </row>
    <row r="52" spans="1:18" ht="16.5" x14ac:dyDescent="0.25">
      <c r="A52" s="7">
        <v>9</v>
      </c>
      <c r="B52" s="23" t="s">
        <v>97</v>
      </c>
      <c r="C52" s="23"/>
      <c r="D52" s="82" t="s">
        <v>98</v>
      </c>
      <c r="E52" s="83"/>
      <c r="F52" s="83"/>
      <c r="G52" s="27" t="s">
        <v>17</v>
      </c>
      <c r="H52" s="28"/>
      <c r="I52" s="28"/>
      <c r="J52" s="29"/>
      <c r="K52" s="29">
        <f>IF(AND(H52= "",I52= ""), 0, ROUND(ROUND(J52, 2) * ROUND(IF(I52="",H52,I52),  0), 2))</f>
        <v>0</v>
      </c>
      <c r="L52" s="7"/>
      <c r="N52" s="30">
        <v>0.2</v>
      </c>
      <c r="R52" s="7">
        <v>491</v>
      </c>
    </row>
    <row r="53" spans="1:18" ht="45" customHeight="1" x14ac:dyDescent="0.25">
      <c r="A53" s="7" t="s">
        <v>64</v>
      </c>
      <c r="B53" s="31"/>
      <c r="C53" s="31"/>
      <c r="D53" s="84" t="s">
        <v>99</v>
      </c>
      <c r="E53" s="84"/>
      <c r="F53" s="84"/>
      <c r="G53" s="84"/>
      <c r="H53" s="84"/>
      <c r="I53" s="84"/>
      <c r="J53" s="84"/>
      <c r="K53" s="31"/>
    </row>
    <row r="54" spans="1:18" hidden="1" x14ac:dyDescent="0.25">
      <c r="A54" s="7" t="s">
        <v>66</v>
      </c>
    </row>
    <row r="55" spans="1:18" ht="16.5" x14ac:dyDescent="0.25">
      <c r="A55" s="7">
        <v>9</v>
      </c>
      <c r="B55" s="23" t="s">
        <v>100</v>
      </c>
      <c r="C55" s="23"/>
      <c r="D55" s="82" t="s">
        <v>101</v>
      </c>
      <c r="E55" s="83"/>
      <c r="F55" s="83"/>
      <c r="G55" s="27" t="s">
        <v>17</v>
      </c>
      <c r="H55" s="28"/>
      <c r="I55" s="28"/>
      <c r="J55" s="29"/>
      <c r="K55" s="29">
        <f>IF(AND(H55= "",I55= ""), 0, ROUND(ROUND(J55, 2) * ROUND(IF(I55="",H55,I55),  0), 2))</f>
        <v>0</v>
      </c>
      <c r="L55" s="7"/>
      <c r="N55" s="30">
        <v>0.2</v>
      </c>
      <c r="R55" s="7">
        <v>491</v>
      </c>
    </row>
    <row r="56" spans="1:18" ht="45" customHeight="1" x14ac:dyDescent="0.25">
      <c r="A56" s="7" t="s">
        <v>64</v>
      </c>
      <c r="B56" s="31"/>
      <c r="C56" s="31"/>
      <c r="D56" s="84" t="s">
        <v>102</v>
      </c>
      <c r="E56" s="84"/>
      <c r="F56" s="84"/>
      <c r="G56" s="84"/>
      <c r="H56" s="84"/>
      <c r="I56" s="84"/>
      <c r="J56" s="84"/>
      <c r="K56" s="31"/>
    </row>
    <row r="57" spans="1:18" hidden="1" x14ac:dyDescent="0.25">
      <c r="A57" s="7" t="s">
        <v>66</v>
      </c>
    </row>
    <row r="58" spans="1:18" ht="16.5" x14ac:dyDescent="0.25">
      <c r="A58" s="7">
        <v>9</v>
      </c>
      <c r="B58" s="23" t="s">
        <v>103</v>
      </c>
      <c r="C58" s="23"/>
      <c r="D58" s="82" t="s">
        <v>104</v>
      </c>
      <c r="E58" s="83"/>
      <c r="F58" s="83"/>
      <c r="G58" s="27" t="s">
        <v>17</v>
      </c>
      <c r="H58" s="28"/>
      <c r="I58" s="28"/>
      <c r="J58" s="29"/>
      <c r="K58" s="29">
        <f>IF(AND(H58= "",I58= ""), 0, ROUND(ROUND(J58, 2) * ROUND(IF(I58="",H58,I58),  0), 2))</f>
        <v>0</v>
      </c>
      <c r="L58" s="7"/>
      <c r="N58" s="30">
        <v>0.2</v>
      </c>
      <c r="R58" s="7">
        <v>491</v>
      </c>
    </row>
    <row r="59" spans="1:18" ht="45" customHeight="1" x14ac:dyDescent="0.25">
      <c r="A59" s="7" t="s">
        <v>64</v>
      </c>
      <c r="B59" s="31"/>
      <c r="C59" s="31"/>
      <c r="D59" s="84" t="s">
        <v>105</v>
      </c>
      <c r="E59" s="84"/>
      <c r="F59" s="84"/>
      <c r="G59" s="84"/>
      <c r="H59" s="84"/>
      <c r="I59" s="84"/>
      <c r="J59" s="84"/>
      <c r="K59" s="31"/>
    </row>
    <row r="60" spans="1:18" hidden="1" x14ac:dyDescent="0.25">
      <c r="A60" s="7" t="s">
        <v>66</v>
      </c>
    </row>
    <row r="61" spans="1:18" ht="16.5" x14ac:dyDescent="0.25">
      <c r="A61" s="7">
        <v>9</v>
      </c>
      <c r="B61" s="23" t="s">
        <v>106</v>
      </c>
      <c r="C61" s="23"/>
      <c r="D61" s="82" t="s">
        <v>107</v>
      </c>
      <c r="E61" s="83"/>
      <c r="F61" s="83"/>
      <c r="G61" s="27" t="s">
        <v>17</v>
      </c>
      <c r="H61" s="28"/>
      <c r="I61" s="28"/>
      <c r="J61" s="29"/>
      <c r="K61" s="29">
        <f>IF(AND(H61= "",I61= ""), 0, ROUND(ROUND(J61, 2) * ROUND(IF(I61="",H61,I61),  0), 2))</f>
        <v>0</v>
      </c>
      <c r="L61" s="7"/>
      <c r="N61" s="30">
        <v>0.2</v>
      </c>
      <c r="R61" s="7">
        <v>491</v>
      </c>
    </row>
    <row r="62" spans="1:18" ht="45" customHeight="1" x14ac:dyDescent="0.25">
      <c r="A62" s="7" t="s">
        <v>64</v>
      </c>
      <c r="B62" s="31"/>
      <c r="C62" s="31"/>
      <c r="D62" s="84" t="s">
        <v>108</v>
      </c>
      <c r="E62" s="84"/>
      <c r="F62" s="84"/>
      <c r="G62" s="84"/>
      <c r="H62" s="84"/>
      <c r="I62" s="84"/>
      <c r="J62" s="84"/>
      <c r="K62" s="31"/>
    </row>
    <row r="63" spans="1:18" hidden="1" x14ac:dyDescent="0.25">
      <c r="A63" s="7" t="s">
        <v>66</v>
      </c>
    </row>
    <row r="64" spans="1:18" ht="16.5" x14ac:dyDescent="0.25">
      <c r="A64" s="7">
        <v>9</v>
      </c>
      <c r="B64" s="23" t="s">
        <v>109</v>
      </c>
      <c r="C64" s="23"/>
      <c r="D64" s="82" t="s">
        <v>110</v>
      </c>
      <c r="E64" s="83"/>
      <c r="F64" s="83"/>
      <c r="G64" s="27" t="s">
        <v>17</v>
      </c>
      <c r="H64" s="28"/>
      <c r="I64" s="28"/>
      <c r="J64" s="29"/>
      <c r="K64" s="29">
        <f>IF(AND(H64= "",I64= ""), 0, ROUND(ROUND(J64, 2) * ROUND(IF(I64="",H64,I64),  0), 2))</f>
        <v>0</v>
      </c>
      <c r="L64" s="7"/>
      <c r="N64" s="30">
        <v>0.2</v>
      </c>
      <c r="R64" s="7">
        <v>491</v>
      </c>
    </row>
    <row r="65" spans="1:18" ht="45" customHeight="1" x14ac:dyDescent="0.25">
      <c r="A65" s="7" t="s">
        <v>64</v>
      </c>
      <c r="B65" s="31"/>
      <c r="C65" s="31"/>
      <c r="D65" s="84" t="s">
        <v>111</v>
      </c>
      <c r="E65" s="84"/>
      <c r="F65" s="84"/>
      <c r="G65" s="84"/>
      <c r="H65" s="84"/>
      <c r="I65" s="84"/>
      <c r="J65" s="84"/>
      <c r="K65" s="31"/>
    </row>
    <row r="66" spans="1:18" hidden="1" x14ac:dyDescent="0.25">
      <c r="A66" s="7" t="s">
        <v>66</v>
      </c>
    </row>
    <row r="67" spans="1:18" ht="16.5" x14ac:dyDescent="0.25">
      <c r="A67" s="7">
        <v>9</v>
      </c>
      <c r="B67" s="23" t="s">
        <v>112</v>
      </c>
      <c r="C67" s="23"/>
      <c r="D67" s="82" t="s">
        <v>113</v>
      </c>
      <c r="E67" s="83"/>
      <c r="F67" s="83"/>
      <c r="G67" s="27" t="s">
        <v>17</v>
      </c>
      <c r="H67" s="28"/>
      <c r="I67" s="28"/>
      <c r="J67" s="29"/>
      <c r="K67" s="29">
        <f>IF(AND(H67= "",I67= ""), 0, ROUND(ROUND(J67, 2) * ROUND(IF(I67="",H67,I67),  0), 2))</f>
        <v>0</v>
      </c>
      <c r="L67" s="7"/>
      <c r="N67" s="30">
        <v>0.2</v>
      </c>
      <c r="R67" s="7">
        <v>491</v>
      </c>
    </row>
    <row r="68" spans="1:18" ht="45" customHeight="1" x14ac:dyDescent="0.25">
      <c r="A68" s="7" t="s">
        <v>64</v>
      </c>
      <c r="B68" s="31"/>
      <c r="C68" s="31"/>
      <c r="D68" s="84" t="s">
        <v>114</v>
      </c>
      <c r="E68" s="84"/>
      <c r="F68" s="84"/>
      <c r="G68" s="84"/>
      <c r="H68" s="84"/>
      <c r="I68" s="84"/>
      <c r="J68" s="84"/>
      <c r="K68" s="31"/>
    </row>
    <row r="69" spans="1:18" hidden="1" x14ac:dyDescent="0.25">
      <c r="A69" s="7" t="s">
        <v>66</v>
      </c>
    </row>
    <row r="70" spans="1:18" ht="16.5" x14ac:dyDescent="0.25">
      <c r="A70" s="7">
        <v>9</v>
      </c>
      <c r="B70" s="23" t="s">
        <v>115</v>
      </c>
      <c r="C70" s="23"/>
      <c r="D70" s="82" t="s">
        <v>116</v>
      </c>
      <c r="E70" s="83"/>
      <c r="F70" s="83"/>
      <c r="G70" s="27" t="s">
        <v>17</v>
      </c>
      <c r="H70" s="28"/>
      <c r="I70" s="28"/>
      <c r="J70" s="29"/>
      <c r="K70" s="29">
        <f>IF(AND(H70= "",I70= ""), 0, ROUND(ROUND(J70, 2) * ROUND(IF(I70="",H70,I70),  0), 2))</f>
        <v>0</v>
      </c>
      <c r="L70" s="7"/>
      <c r="N70" s="30">
        <v>0.2</v>
      </c>
      <c r="R70" s="7">
        <v>491</v>
      </c>
    </row>
    <row r="71" spans="1:18" ht="45" customHeight="1" x14ac:dyDescent="0.25">
      <c r="A71" s="7" t="s">
        <v>64</v>
      </c>
      <c r="B71" s="31"/>
      <c r="C71" s="31"/>
      <c r="D71" s="84" t="s">
        <v>117</v>
      </c>
      <c r="E71" s="84"/>
      <c r="F71" s="84"/>
      <c r="G71" s="84"/>
      <c r="H71" s="84"/>
      <c r="I71" s="84"/>
      <c r="J71" s="84"/>
      <c r="K71" s="31"/>
    </row>
    <row r="72" spans="1:18" hidden="1" x14ac:dyDescent="0.25">
      <c r="A72" s="7" t="s">
        <v>66</v>
      </c>
    </row>
    <row r="73" spans="1:18" ht="16.5" x14ac:dyDescent="0.25">
      <c r="A73" s="7">
        <v>9</v>
      </c>
      <c r="B73" s="23" t="s">
        <v>118</v>
      </c>
      <c r="C73" s="23"/>
      <c r="D73" s="82" t="s">
        <v>119</v>
      </c>
      <c r="E73" s="83"/>
      <c r="F73" s="83"/>
      <c r="G73" s="27" t="s">
        <v>17</v>
      </c>
      <c r="H73" s="28"/>
      <c r="I73" s="28"/>
      <c r="J73" s="29"/>
      <c r="K73" s="29">
        <f>IF(AND(H73= "",I73= ""), 0, ROUND(ROUND(J73, 2) * ROUND(IF(I73="",H73,I73),  0), 2))</f>
        <v>0</v>
      </c>
      <c r="L73" s="7"/>
      <c r="N73" s="30">
        <v>0.2</v>
      </c>
      <c r="R73" s="7">
        <v>491</v>
      </c>
    </row>
    <row r="74" spans="1:18" ht="45" customHeight="1" x14ac:dyDescent="0.25">
      <c r="A74" s="7" t="s">
        <v>64</v>
      </c>
      <c r="B74" s="31"/>
      <c r="C74" s="31"/>
      <c r="D74" s="84" t="s">
        <v>120</v>
      </c>
      <c r="E74" s="84"/>
      <c r="F74" s="84"/>
      <c r="G74" s="84"/>
      <c r="H74" s="84"/>
      <c r="I74" s="84"/>
      <c r="J74" s="84"/>
      <c r="K74" s="31"/>
    </row>
    <row r="75" spans="1:18" hidden="1" x14ac:dyDescent="0.25">
      <c r="A75" s="7" t="s">
        <v>66</v>
      </c>
    </row>
    <row r="76" spans="1:18" hidden="1" x14ac:dyDescent="0.25">
      <c r="A76" s="7" t="s">
        <v>121</v>
      </c>
    </row>
    <row r="77" spans="1:18" x14ac:dyDescent="0.25">
      <c r="A77" s="7">
        <v>4</v>
      </c>
      <c r="B77" s="17" t="s">
        <v>122</v>
      </c>
      <c r="C77" s="17"/>
      <c r="D77" s="81" t="s">
        <v>123</v>
      </c>
      <c r="E77" s="81"/>
      <c r="F77" s="81"/>
      <c r="G77" s="25"/>
      <c r="H77" s="25"/>
      <c r="I77" s="25"/>
      <c r="J77" s="25"/>
      <c r="K77" s="26"/>
      <c r="L77" s="7"/>
    </row>
    <row r="78" spans="1:18" x14ac:dyDescent="0.25">
      <c r="A78" s="7">
        <v>9</v>
      </c>
      <c r="B78" s="23" t="s">
        <v>124</v>
      </c>
      <c r="C78" s="23"/>
      <c r="D78" s="82" t="s">
        <v>125</v>
      </c>
      <c r="E78" s="83"/>
      <c r="F78" s="83"/>
      <c r="G78" s="27" t="s">
        <v>17</v>
      </c>
      <c r="H78" s="28"/>
      <c r="I78" s="28"/>
      <c r="J78" s="29"/>
      <c r="K78" s="29">
        <f>IF(AND(H78= "",I78= ""), 0, ROUND(ROUND(J78, 2) * ROUND(IF(I78="",H78,I78),  0), 2))</f>
        <v>0</v>
      </c>
      <c r="L78" s="7"/>
      <c r="N78" s="30">
        <v>0.2</v>
      </c>
      <c r="R78" s="7">
        <v>491</v>
      </c>
    </row>
    <row r="79" spans="1:18" hidden="1" x14ac:dyDescent="0.25">
      <c r="A79" s="7" t="s">
        <v>66</v>
      </c>
    </row>
    <row r="80" spans="1:18" hidden="1" x14ac:dyDescent="0.25">
      <c r="A80" s="7" t="s">
        <v>121</v>
      </c>
    </row>
    <row r="81" spans="1:18" x14ac:dyDescent="0.25">
      <c r="A81" s="7">
        <v>4</v>
      </c>
      <c r="B81" s="17" t="s">
        <v>126</v>
      </c>
      <c r="C81" s="17"/>
      <c r="D81" s="81" t="s">
        <v>127</v>
      </c>
      <c r="E81" s="81"/>
      <c r="F81" s="81"/>
      <c r="G81" s="25"/>
      <c r="H81" s="25"/>
      <c r="I81" s="25"/>
      <c r="J81" s="25"/>
      <c r="K81" s="26"/>
      <c r="L81" s="7"/>
    </row>
    <row r="82" spans="1:18" x14ac:dyDescent="0.25">
      <c r="A82" s="7">
        <v>9</v>
      </c>
      <c r="B82" s="23" t="s">
        <v>128</v>
      </c>
      <c r="C82" s="23"/>
      <c r="D82" s="82" t="s">
        <v>129</v>
      </c>
      <c r="E82" s="83"/>
      <c r="F82" s="83"/>
      <c r="G82" s="27" t="s">
        <v>130</v>
      </c>
      <c r="H82" s="32"/>
      <c r="I82" s="32"/>
      <c r="J82" s="29"/>
      <c r="K82" s="29">
        <f>IF(AND(H82= "",I82= ""), 0, ROUND(ROUND(J82, 2) * ROUND(IF(I82="",H82,I82),  2), 2))</f>
        <v>0</v>
      </c>
      <c r="L82" s="7"/>
      <c r="N82" s="30">
        <v>0.2</v>
      </c>
      <c r="R82" s="7">
        <v>491</v>
      </c>
    </row>
    <row r="83" spans="1:18" ht="33.75" customHeight="1" x14ac:dyDescent="0.25">
      <c r="A83" s="7" t="s">
        <v>64</v>
      </c>
      <c r="B83" s="31"/>
      <c r="C83" s="31"/>
      <c r="D83" s="84" t="s">
        <v>131</v>
      </c>
      <c r="E83" s="84"/>
      <c r="F83" s="84"/>
      <c r="G83" s="84"/>
      <c r="H83" s="84"/>
      <c r="I83" s="84"/>
      <c r="J83" s="84"/>
      <c r="K83" s="31"/>
    </row>
    <row r="84" spans="1:18" hidden="1" x14ac:dyDescent="0.25">
      <c r="A84" s="7" t="s">
        <v>66</v>
      </c>
    </row>
    <row r="85" spans="1:18" ht="16.5" x14ac:dyDescent="0.25">
      <c r="A85" s="7">
        <v>9</v>
      </c>
      <c r="B85" s="23" t="s">
        <v>132</v>
      </c>
      <c r="C85" s="23"/>
      <c r="D85" s="82" t="s">
        <v>133</v>
      </c>
      <c r="E85" s="83"/>
      <c r="F85" s="83"/>
      <c r="G85" s="27" t="s">
        <v>134</v>
      </c>
      <c r="H85" s="28"/>
      <c r="I85" s="28"/>
      <c r="J85" s="29"/>
      <c r="K85" s="29">
        <f>IF(AND(H85= "",I85= ""), 0, ROUND(ROUND(J85, 2) * ROUND(IF(I85="",H85,I85),  0), 2))</f>
        <v>0</v>
      </c>
      <c r="L85" s="7"/>
      <c r="N85" s="30">
        <v>0.2</v>
      </c>
      <c r="R85" s="7">
        <v>491</v>
      </c>
    </row>
    <row r="86" spans="1:18" ht="33.75" customHeight="1" x14ac:dyDescent="0.25">
      <c r="A86" s="7" t="s">
        <v>64</v>
      </c>
      <c r="B86" s="31"/>
      <c r="C86" s="31"/>
      <c r="D86" s="84" t="s">
        <v>135</v>
      </c>
      <c r="E86" s="84"/>
      <c r="F86" s="84"/>
      <c r="G86" s="84"/>
      <c r="H86" s="84"/>
      <c r="I86" s="84"/>
      <c r="J86" s="84"/>
      <c r="K86" s="31"/>
    </row>
    <row r="87" spans="1:18" hidden="1" x14ac:dyDescent="0.25">
      <c r="A87" s="7" t="s">
        <v>66</v>
      </c>
    </row>
    <row r="88" spans="1:18" hidden="1" x14ac:dyDescent="0.25">
      <c r="A88" s="7" t="s">
        <v>121</v>
      </c>
    </row>
    <row r="89" spans="1:18" x14ac:dyDescent="0.25">
      <c r="A89" s="7" t="s">
        <v>48</v>
      </c>
      <c r="B89" s="20"/>
      <c r="C89" s="20"/>
      <c r="D89" s="64"/>
      <c r="E89" s="64"/>
      <c r="F89" s="64"/>
      <c r="K89" s="20"/>
    </row>
    <row r="90" spans="1:18" x14ac:dyDescent="0.25">
      <c r="B90" s="20"/>
      <c r="C90" s="20"/>
      <c r="D90" s="67" t="s">
        <v>53</v>
      </c>
      <c r="E90" s="68"/>
      <c r="F90" s="68"/>
      <c r="G90" s="65"/>
      <c r="H90" s="65"/>
      <c r="I90" s="65"/>
      <c r="J90" s="65"/>
      <c r="K90" s="66"/>
    </row>
    <row r="91" spans="1:18" x14ac:dyDescent="0.25">
      <c r="B91" s="20"/>
      <c r="C91" s="20"/>
      <c r="D91" s="70"/>
      <c r="E91" s="44"/>
      <c r="F91" s="44"/>
      <c r="G91" s="44"/>
      <c r="H91" s="44"/>
      <c r="I91" s="44"/>
      <c r="J91" s="44"/>
      <c r="K91" s="69"/>
    </row>
    <row r="92" spans="1:18" x14ac:dyDescent="0.25">
      <c r="B92" s="20"/>
      <c r="C92" s="20"/>
      <c r="D92" s="73" t="s">
        <v>49</v>
      </c>
      <c r="E92" s="74"/>
      <c r="F92" s="74"/>
      <c r="G92" s="71">
        <f>SUMIF(L14:L89, IF(L13="","",L13), K14:K89)</f>
        <v>0</v>
      </c>
      <c r="H92" s="71"/>
      <c r="I92" s="71"/>
      <c r="J92" s="71"/>
      <c r="K92" s="72"/>
    </row>
    <row r="93" spans="1:18" hidden="1" x14ac:dyDescent="0.25">
      <c r="B93" s="20"/>
      <c r="C93" s="20"/>
      <c r="D93" s="77" t="s">
        <v>50</v>
      </c>
      <c r="E93" s="78"/>
      <c r="F93" s="78"/>
      <c r="G93" s="75">
        <f>ROUND(SUMIF(L14:L89, IF(L13="","",L13), K14:K89) * 0.2, 2)</f>
        <v>0</v>
      </c>
      <c r="H93" s="75"/>
      <c r="I93" s="75"/>
      <c r="J93" s="75"/>
      <c r="K93" s="76"/>
    </row>
    <row r="94" spans="1:18" hidden="1" x14ac:dyDescent="0.25">
      <c r="B94" s="20"/>
      <c r="C94" s="20"/>
      <c r="D94" s="73" t="s">
        <v>51</v>
      </c>
      <c r="E94" s="74"/>
      <c r="F94" s="74"/>
      <c r="G94" s="71">
        <f>SUM(G92:G93)</f>
        <v>0</v>
      </c>
      <c r="H94" s="71"/>
      <c r="I94" s="71"/>
      <c r="J94" s="71"/>
      <c r="K94" s="72"/>
    </row>
    <row r="95" spans="1:18" ht="47.25" customHeight="1" x14ac:dyDescent="0.25">
      <c r="A95" s="7">
        <v>3</v>
      </c>
      <c r="B95" s="17" t="s">
        <v>136</v>
      </c>
      <c r="C95" s="17"/>
      <c r="D95" s="63" t="s">
        <v>137</v>
      </c>
      <c r="E95" s="63"/>
      <c r="F95" s="63"/>
      <c r="G95" s="18"/>
      <c r="H95" s="18"/>
      <c r="I95" s="18"/>
      <c r="J95" s="18"/>
      <c r="K95" s="19"/>
      <c r="L95" s="7"/>
    </row>
    <row r="96" spans="1:18" x14ac:dyDescent="0.25">
      <c r="A96" s="7">
        <v>9</v>
      </c>
      <c r="B96" s="23" t="s">
        <v>138</v>
      </c>
      <c r="C96" s="23"/>
      <c r="D96" s="82" t="s">
        <v>139</v>
      </c>
      <c r="E96" s="83"/>
      <c r="F96" s="83"/>
      <c r="G96" s="27" t="s">
        <v>17</v>
      </c>
      <c r="H96" s="28"/>
      <c r="I96" s="28"/>
      <c r="J96" s="29"/>
      <c r="K96" s="29">
        <f>IF(AND(H96= "",I96= ""), 0, ROUND(ROUND(J96, 2) * ROUND(IF(I96="",H96,I96),  0), 2))</f>
        <v>0</v>
      </c>
      <c r="L96" s="7"/>
      <c r="N96" s="30">
        <v>0.2</v>
      </c>
      <c r="R96" s="7">
        <v>491</v>
      </c>
    </row>
    <row r="97" spans="1:18" hidden="1" x14ac:dyDescent="0.25">
      <c r="A97" s="7" t="s">
        <v>66</v>
      </c>
    </row>
    <row r="98" spans="1:18" x14ac:dyDescent="0.25">
      <c r="A98" s="7">
        <v>9</v>
      </c>
      <c r="B98" s="23" t="s">
        <v>140</v>
      </c>
      <c r="C98" s="23"/>
      <c r="D98" s="82" t="s">
        <v>141</v>
      </c>
      <c r="E98" s="83"/>
      <c r="F98" s="83"/>
      <c r="G98" s="27" t="s">
        <v>17</v>
      </c>
      <c r="H98" s="28"/>
      <c r="I98" s="28"/>
      <c r="J98" s="29"/>
      <c r="K98" s="29">
        <f>IF(AND(H98= "",I98= ""), 0, ROUND(ROUND(J98, 2) * ROUND(IF(I98="",H98,I98),  0), 2))</f>
        <v>0</v>
      </c>
      <c r="L98" s="7"/>
      <c r="N98" s="30">
        <v>0.2</v>
      </c>
      <c r="R98" s="7">
        <v>491</v>
      </c>
    </row>
    <row r="99" spans="1:18" hidden="1" x14ac:dyDescent="0.25">
      <c r="A99" s="7" t="s">
        <v>66</v>
      </c>
    </row>
    <row r="100" spans="1:18" x14ac:dyDescent="0.25">
      <c r="A100" s="7" t="s">
        <v>48</v>
      </c>
      <c r="B100" s="20"/>
      <c r="C100" s="20"/>
      <c r="D100" s="64"/>
      <c r="E100" s="64"/>
      <c r="F100" s="64"/>
      <c r="K100" s="20"/>
    </row>
    <row r="101" spans="1:18" ht="38.25" customHeight="1" x14ac:dyDescent="0.25">
      <c r="B101" s="20"/>
      <c r="C101" s="20"/>
      <c r="D101" s="67" t="s">
        <v>137</v>
      </c>
      <c r="E101" s="68"/>
      <c r="F101" s="68"/>
      <c r="G101" s="65"/>
      <c r="H101" s="65"/>
      <c r="I101" s="65"/>
      <c r="J101" s="65"/>
      <c r="K101" s="66"/>
    </row>
    <row r="102" spans="1:18" x14ac:dyDescent="0.25">
      <c r="B102" s="20"/>
      <c r="C102" s="20"/>
      <c r="D102" s="70"/>
      <c r="E102" s="44"/>
      <c r="F102" s="44"/>
      <c r="G102" s="44"/>
      <c r="H102" s="44"/>
      <c r="I102" s="44"/>
      <c r="J102" s="44"/>
      <c r="K102" s="69"/>
    </row>
    <row r="103" spans="1:18" x14ac:dyDescent="0.25">
      <c r="B103" s="20"/>
      <c r="C103" s="20"/>
      <c r="D103" s="73" t="s">
        <v>49</v>
      </c>
      <c r="E103" s="74"/>
      <c r="F103" s="74"/>
      <c r="G103" s="71">
        <f>SUMIF(L96:L100, IF(L95="","",L95), K96:K100)</f>
        <v>0</v>
      </c>
      <c r="H103" s="71"/>
      <c r="I103" s="71"/>
      <c r="J103" s="71"/>
      <c r="K103" s="72"/>
    </row>
    <row r="104" spans="1:18" hidden="1" x14ac:dyDescent="0.25">
      <c r="B104" s="20"/>
      <c r="C104" s="20"/>
      <c r="D104" s="77" t="s">
        <v>50</v>
      </c>
      <c r="E104" s="78"/>
      <c r="F104" s="78"/>
      <c r="G104" s="75">
        <f>ROUND(SUMIF(L96:L100, IF(L95="","",L95), K96:K100) * 0.2, 2)</f>
        <v>0</v>
      </c>
      <c r="H104" s="75"/>
      <c r="I104" s="75"/>
      <c r="J104" s="75"/>
      <c r="K104" s="76"/>
    </row>
    <row r="105" spans="1:18" hidden="1" x14ac:dyDescent="0.25">
      <c r="B105" s="20"/>
      <c r="C105" s="20"/>
      <c r="D105" s="73" t="s">
        <v>51</v>
      </c>
      <c r="E105" s="74"/>
      <c r="F105" s="74"/>
      <c r="G105" s="71">
        <f>SUM(G103:G104)</f>
        <v>0</v>
      </c>
      <c r="H105" s="71"/>
      <c r="I105" s="71"/>
      <c r="J105" s="71"/>
      <c r="K105" s="72"/>
    </row>
    <row r="106" spans="1:18" x14ac:dyDescent="0.25">
      <c r="A106" s="7" t="s">
        <v>142</v>
      </c>
      <c r="B106" s="20"/>
      <c r="C106" s="20"/>
      <c r="D106" s="64"/>
      <c r="E106" s="64"/>
      <c r="F106" s="64"/>
      <c r="K106" s="20"/>
    </row>
    <row r="107" spans="1:18" x14ac:dyDescent="0.25">
      <c r="B107" s="20"/>
      <c r="C107" s="20"/>
      <c r="D107" s="67" t="s">
        <v>45</v>
      </c>
      <c r="E107" s="68"/>
      <c r="F107" s="68"/>
      <c r="G107" s="65"/>
      <c r="H107" s="65"/>
      <c r="I107" s="65"/>
      <c r="J107" s="65"/>
      <c r="K107" s="66"/>
    </row>
    <row r="108" spans="1:18" x14ac:dyDescent="0.25">
      <c r="B108" s="20"/>
      <c r="C108" s="20"/>
      <c r="D108" s="70"/>
      <c r="E108" s="44"/>
      <c r="F108" s="44"/>
      <c r="G108" s="44"/>
      <c r="H108" s="44"/>
      <c r="I108" s="44"/>
      <c r="J108" s="44"/>
      <c r="K108" s="69"/>
    </row>
    <row r="109" spans="1:18" x14ac:dyDescent="0.25">
      <c r="B109" s="20"/>
      <c r="C109" s="20"/>
      <c r="D109" s="73" t="s">
        <v>49</v>
      </c>
      <c r="E109" s="74"/>
      <c r="F109" s="74"/>
      <c r="G109" s="71">
        <f>SUMIF(L6:L106, IF(L5="","",L5), K6:K106)</f>
        <v>0</v>
      </c>
      <c r="H109" s="71"/>
      <c r="I109" s="71"/>
      <c r="J109" s="71"/>
      <c r="K109" s="72"/>
    </row>
    <row r="110" spans="1:18" hidden="1" x14ac:dyDescent="0.25">
      <c r="B110" s="20"/>
      <c r="C110" s="20"/>
      <c r="D110" s="77" t="s">
        <v>50</v>
      </c>
      <c r="E110" s="78"/>
      <c r="F110" s="78"/>
      <c r="G110" s="75">
        <f>ROUND(SUMIF(L6:L106, IF(L5="","",L5), K6:K106) * 0.2, 2)</f>
        <v>0</v>
      </c>
      <c r="H110" s="75"/>
      <c r="I110" s="75"/>
      <c r="J110" s="75"/>
      <c r="K110" s="76"/>
    </row>
    <row r="111" spans="1:18" hidden="1" x14ac:dyDescent="0.25">
      <c r="B111" s="20"/>
      <c r="C111" s="20"/>
      <c r="D111" s="73" t="s">
        <v>51</v>
      </c>
      <c r="E111" s="74"/>
      <c r="F111" s="74"/>
      <c r="G111" s="71">
        <f>SUM(G109:G110)</f>
        <v>0</v>
      </c>
      <c r="H111" s="71"/>
      <c r="I111" s="71"/>
      <c r="J111" s="71"/>
      <c r="K111" s="72"/>
    </row>
    <row r="112" spans="1:18" ht="31.5" customHeight="1" x14ac:dyDescent="0.25">
      <c r="B112" s="3"/>
      <c r="C112" s="3"/>
      <c r="D112" s="85" t="s">
        <v>143</v>
      </c>
      <c r="E112" s="85"/>
      <c r="F112" s="85"/>
      <c r="G112" s="85"/>
      <c r="H112" s="85"/>
      <c r="I112" s="85"/>
      <c r="J112" s="85"/>
      <c r="K112" s="85"/>
    </row>
    <row r="114" spans="1:11" ht="15.75" x14ac:dyDescent="0.25">
      <c r="D114" s="86" t="s">
        <v>144</v>
      </c>
      <c r="E114" s="86"/>
      <c r="F114" s="86"/>
      <c r="G114" s="86"/>
      <c r="H114" s="86"/>
      <c r="I114" s="86"/>
      <c r="J114" s="86"/>
      <c r="K114" s="86"/>
    </row>
    <row r="115" spans="1:11" x14ac:dyDescent="0.25">
      <c r="D115" s="89" t="s">
        <v>45</v>
      </c>
      <c r="E115" s="90"/>
      <c r="F115" s="90"/>
      <c r="G115" s="87">
        <f>SUMIF(L19:L98, "", K19:K98)</f>
        <v>0</v>
      </c>
      <c r="H115" s="88"/>
      <c r="I115" s="88"/>
      <c r="J115" s="88"/>
      <c r="K115" s="88"/>
    </row>
    <row r="116" spans="1:11" x14ac:dyDescent="0.25">
      <c r="D116" s="91" t="s">
        <v>145</v>
      </c>
      <c r="E116" s="92"/>
      <c r="F116" s="92"/>
      <c r="G116" s="34"/>
      <c r="H116" s="34"/>
      <c r="I116" s="34"/>
      <c r="J116" s="34"/>
      <c r="K116" s="35"/>
    </row>
    <row r="117" spans="1:11" x14ac:dyDescent="0.25">
      <c r="D117" s="93"/>
      <c r="E117" s="94"/>
      <c r="F117" s="94"/>
      <c r="G117" s="94"/>
      <c r="H117" s="94"/>
      <c r="I117" s="94"/>
      <c r="J117" s="94"/>
      <c r="K117" s="95"/>
    </row>
    <row r="118" spans="1:11" x14ac:dyDescent="0.25">
      <c r="A118" s="36"/>
      <c r="D118" s="96" t="s">
        <v>49</v>
      </c>
      <c r="E118" s="44"/>
      <c r="F118" s="44"/>
      <c r="G118" s="97">
        <f>SUMIF(L6:L112, IF(L5="","",L5), K6:K112)</f>
        <v>0</v>
      </c>
      <c r="H118" s="98"/>
      <c r="I118" s="98"/>
      <c r="J118" s="98"/>
      <c r="K118" s="99"/>
    </row>
    <row r="119" spans="1:11" x14ac:dyDescent="0.25">
      <c r="A119" s="36"/>
      <c r="D119" s="96" t="s">
        <v>50</v>
      </c>
      <c r="E119" s="44"/>
      <c r="F119" s="44"/>
      <c r="G119" s="97">
        <f>ROUND(SUMIF(L6:L112, IF(L5="","",L5), K6:K112) * 0.2, 2)</f>
        <v>0</v>
      </c>
      <c r="H119" s="98"/>
      <c r="I119" s="98"/>
      <c r="J119" s="98"/>
      <c r="K119" s="99"/>
    </row>
    <row r="120" spans="1:11" x14ac:dyDescent="0.25">
      <c r="D120" s="100" t="s">
        <v>51</v>
      </c>
      <c r="E120" s="101"/>
      <c r="F120" s="101"/>
      <c r="G120" s="102">
        <f>SUM(G118:G119)</f>
        <v>0</v>
      </c>
      <c r="H120" s="103"/>
      <c r="I120" s="103"/>
      <c r="J120" s="103"/>
      <c r="K120" s="104"/>
    </row>
    <row r="121" spans="1:11" x14ac:dyDescent="0.25">
      <c r="D121" s="105"/>
      <c r="E121" s="44"/>
      <c r="F121" s="44"/>
      <c r="G121" s="44"/>
      <c r="H121" s="44"/>
      <c r="I121" s="44"/>
      <c r="J121" s="44"/>
      <c r="K121" s="44"/>
    </row>
    <row r="122" spans="1:11" x14ac:dyDescent="0.25">
      <c r="D122" s="106" t="s">
        <v>146</v>
      </c>
      <c r="E122" s="106"/>
      <c r="F122" s="106"/>
      <c r="G122" s="106"/>
      <c r="H122" s="106"/>
      <c r="I122" s="106"/>
      <c r="J122" s="106"/>
      <c r="K122" s="106"/>
    </row>
    <row r="123" spans="1:11" x14ac:dyDescent="0.25">
      <c r="D123" s="107" t="str">
        <f>IF(Paramètres!AA2&lt;&gt;"",Paramètres!AA2,"")</f>
        <v xml:space="preserve">Zéro euro </v>
      </c>
      <c r="E123" s="107"/>
      <c r="F123" s="107"/>
      <c r="G123" s="107"/>
      <c r="H123" s="107"/>
      <c r="I123" s="107"/>
      <c r="J123" s="107"/>
      <c r="K123" s="107"/>
    </row>
    <row r="124" spans="1:11" x14ac:dyDescent="0.25">
      <c r="D124" s="107"/>
      <c r="E124" s="107"/>
      <c r="F124" s="107"/>
      <c r="G124" s="107"/>
      <c r="H124" s="107"/>
      <c r="I124" s="107"/>
      <c r="J124" s="107"/>
      <c r="K124" s="107"/>
    </row>
    <row r="125" spans="1:11" ht="56.65" customHeight="1" x14ac:dyDescent="0.25">
      <c r="G125" s="108" t="s">
        <v>147</v>
      </c>
      <c r="H125" s="108"/>
      <c r="I125" s="108"/>
      <c r="J125" s="108"/>
      <c r="K125" s="108"/>
    </row>
    <row r="127" spans="1:11" ht="85.15" customHeight="1" x14ac:dyDescent="0.25">
      <c r="D127" s="109" t="s">
        <v>148</v>
      </c>
      <c r="E127" s="109"/>
      <c r="G127" s="109" t="s">
        <v>149</v>
      </c>
      <c r="H127" s="109"/>
      <c r="I127" s="109"/>
      <c r="J127" s="109"/>
      <c r="K127" s="109"/>
    </row>
  </sheetData>
  <mergeCells count="119">
    <mergeCell ref="D120:F120"/>
    <mergeCell ref="G120:K120"/>
    <mergeCell ref="D121:K121"/>
    <mergeCell ref="D122:K122"/>
    <mergeCell ref="D123:K123"/>
    <mergeCell ref="D124:K124"/>
    <mergeCell ref="G125:K125"/>
    <mergeCell ref="D127:E127"/>
    <mergeCell ref="G127:K127"/>
    <mergeCell ref="D114:K114"/>
    <mergeCell ref="G115:K115"/>
    <mergeCell ref="D115:F115"/>
    <mergeCell ref="D116:F116"/>
    <mergeCell ref="D117:K117"/>
    <mergeCell ref="D118:F118"/>
    <mergeCell ref="G118:K118"/>
    <mergeCell ref="D119:F119"/>
    <mergeCell ref="G119:K119"/>
    <mergeCell ref="G108:K108"/>
    <mergeCell ref="D108:F108"/>
    <mergeCell ref="G109:K109"/>
    <mergeCell ref="D109:F109"/>
    <mergeCell ref="G110:K110"/>
    <mergeCell ref="D110:F110"/>
    <mergeCell ref="G111:K111"/>
    <mergeCell ref="D111:F111"/>
    <mergeCell ref="D112:K112"/>
    <mergeCell ref="G103:K103"/>
    <mergeCell ref="D103:F103"/>
    <mergeCell ref="G104:K104"/>
    <mergeCell ref="D104:F104"/>
    <mergeCell ref="G105:K105"/>
    <mergeCell ref="D105:F105"/>
    <mergeCell ref="D106:F106"/>
    <mergeCell ref="G107:K107"/>
    <mergeCell ref="D107:F107"/>
    <mergeCell ref="G94:K94"/>
    <mergeCell ref="D94:F94"/>
    <mergeCell ref="D95:F95"/>
    <mergeCell ref="D96:F96"/>
    <mergeCell ref="D98:F98"/>
    <mergeCell ref="D100:F100"/>
    <mergeCell ref="G101:K101"/>
    <mergeCell ref="D101:F101"/>
    <mergeCell ref="G102:K102"/>
    <mergeCell ref="D102:F102"/>
    <mergeCell ref="D86:J86"/>
    <mergeCell ref="D89:F89"/>
    <mergeCell ref="G90:K90"/>
    <mergeCell ref="D90:F90"/>
    <mergeCell ref="G91:K91"/>
    <mergeCell ref="D91:F91"/>
    <mergeCell ref="G92:K92"/>
    <mergeCell ref="D92:F92"/>
    <mergeCell ref="G93:K93"/>
    <mergeCell ref="D93:F93"/>
    <mergeCell ref="D71:J71"/>
    <mergeCell ref="D73:F73"/>
    <mergeCell ref="D74:J74"/>
    <mergeCell ref="D77:F77"/>
    <mergeCell ref="D78:F78"/>
    <mergeCell ref="D81:F81"/>
    <mergeCell ref="D82:F82"/>
    <mergeCell ref="D83:J83"/>
    <mergeCell ref="D85:F85"/>
    <mergeCell ref="D58:F58"/>
    <mergeCell ref="D59:J59"/>
    <mergeCell ref="D61:F61"/>
    <mergeCell ref="D62:J62"/>
    <mergeCell ref="D64:F64"/>
    <mergeCell ref="D65:J65"/>
    <mergeCell ref="D67:F67"/>
    <mergeCell ref="D68:J68"/>
    <mergeCell ref="D70:F70"/>
    <mergeCell ref="D44:J44"/>
    <mergeCell ref="D46:F46"/>
    <mergeCell ref="D47:J47"/>
    <mergeCell ref="D49:F49"/>
    <mergeCell ref="D50:J50"/>
    <mergeCell ref="D52:F52"/>
    <mergeCell ref="D53:J53"/>
    <mergeCell ref="D55:F55"/>
    <mergeCell ref="D56:J56"/>
    <mergeCell ref="D31:F31"/>
    <mergeCell ref="D32:J32"/>
    <mergeCell ref="D34:F34"/>
    <mergeCell ref="D35:J35"/>
    <mergeCell ref="D37:F37"/>
    <mergeCell ref="D38:J38"/>
    <mergeCell ref="D40:F40"/>
    <mergeCell ref="D41:J41"/>
    <mergeCell ref="D43:F43"/>
    <mergeCell ref="D18:F18"/>
    <mergeCell ref="D19:F19"/>
    <mergeCell ref="D20:J20"/>
    <mergeCell ref="D22:F22"/>
    <mergeCell ref="D23:J23"/>
    <mergeCell ref="D25:F25"/>
    <mergeCell ref="D26:J26"/>
    <mergeCell ref="D28:F28"/>
    <mergeCell ref="D29:J29"/>
    <mergeCell ref="G10:K10"/>
    <mergeCell ref="D10:F10"/>
    <mergeCell ref="G11:K11"/>
    <mergeCell ref="D11:F11"/>
    <mergeCell ref="G12:K12"/>
    <mergeCell ref="D12:F12"/>
    <mergeCell ref="D13:F13"/>
    <mergeCell ref="D14:F14"/>
    <mergeCell ref="D15:F15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n°8 MENUISERIES EXTERIEURES PVC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3" t="s">
        <v>150</v>
      </c>
      <c r="AA1" s="7">
        <f>IF(DPGF!G120&lt;&gt;"",DPGF!G120,"0")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38" t="s">
        <v>151</v>
      </c>
      <c r="B3" s="37" t="s">
        <v>152</v>
      </c>
      <c r="C3" s="110" t="s">
        <v>177</v>
      </c>
      <c r="D3" s="110"/>
      <c r="E3" s="110"/>
      <c r="F3" s="110"/>
      <c r="G3" s="110"/>
      <c r="H3" s="110"/>
      <c r="I3" s="110"/>
      <c r="J3" s="110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38" t="s">
        <v>153</v>
      </c>
      <c r="B5" s="37" t="s">
        <v>154</v>
      </c>
      <c r="C5" s="110" t="s">
        <v>178</v>
      </c>
      <c r="D5" s="110"/>
      <c r="E5" s="110"/>
      <c r="F5" s="110"/>
      <c r="G5" s="110"/>
      <c r="H5" s="110"/>
      <c r="I5" s="110"/>
      <c r="J5" s="110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38" t="s">
        <v>163</v>
      </c>
      <c r="B7" s="37" t="s">
        <v>164</v>
      </c>
      <c r="C7" s="39" t="s">
        <v>179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38" t="s">
        <v>165</v>
      </c>
      <c r="B9" s="37" t="s">
        <v>166</v>
      </c>
      <c r="C9" s="39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38" t="s">
        <v>155</v>
      </c>
      <c r="B11" s="37" t="s">
        <v>156</v>
      </c>
      <c r="C11" s="110" t="s">
        <v>44</v>
      </c>
      <c r="D11" s="110"/>
      <c r="E11" s="110"/>
      <c r="F11" s="110"/>
      <c r="G11" s="110"/>
      <c r="H11" s="110"/>
      <c r="I11" s="110"/>
      <c r="J11" s="110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38" t="s">
        <v>167</v>
      </c>
      <c r="B13" s="37" t="s">
        <v>168</v>
      </c>
      <c r="C13" s="39" t="s">
        <v>180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38" t="s">
        <v>169</v>
      </c>
      <c r="B15" s="37" t="s">
        <v>170</v>
      </c>
      <c r="C15" s="39" t="s">
        <v>181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38" t="s">
        <v>171</v>
      </c>
      <c r="B17" s="37" t="s">
        <v>172</v>
      </c>
      <c r="C17" s="39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40">
        <v>0.2</v>
      </c>
      <c r="E19" s="41" t="s">
        <v>173</v>
      </c>
      <c r="AA19" s="7">
        <f>INT((AA5-AA18*100)/10)</f>
        <v>0</v>
      </c>
    </row>
    <row r="20" spans="1:27" ht="12.75" customHeight="1" x14ac:dyDescent="0.25">
      <c r="C20" s="42">
        <v>5.5E-2</v>
      </c>
      <c r="E20" s="41" t="s">
        <v>174</v>
      </c>
      <c r="AA20" s="7">
        <f>AA5-AA18*100-AA19*10</f>
        <v>0</v>
      </c>
    </row>
    <row r="21" spans="1:27" ht="12.75" customHeight="1" x14ac:dyDescent="0.25">
      <c r="C21" s="42">
        <v>0</v>
      </c>
      <c r="E21" s="41" t="s">
        <v>175</v>
      </c>
      <c r="AA21" s="7">
        <f>INT(AA6/10)</f>
        <v>0</v>
      </c>
    </row>
    <row r="22" spans="1:27" ht="12.75" customHeight="1" x14ac:dyDescent="0.25">
      <c r="C22" s="43">
        <v>0</v>
      </c>
      <c r="E22" s="41" t="s">
        <v>176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38" t="s">
        <v>157</v>
      </c>
      <c r="B24" s="37" t="s">
        <v>158</v>
      </c>
      <c r="C24" s="110" t="s">
        <v>182</v>
      </c>
      <c r="D24" s="110"/>
      <c r="E24" s="110"/>
      <c r="F24" s="110"/>
      <c r="G24" s="110"/>
      <c r="H24" s="110"/>
      <c r="I24" s="110"/>
      <c r="J24" s="110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38" t="s">
        <v>159</v>
      </c>
      <c r="B26" s="37" t="s">
        <v>160</v>
      </c>
      <c r="C26" s="110" t="s">
        <v>183</v>
      </c>
      <c r="D26" s="110"/>
      <c r="E26" s="110"/>
      <c r="F26" s="110"/>
      <c r="G26" s="110"/>
      <c r="H26" s="110"/>
      <c r="I26" s="110"/>
      <c r="J26" s="110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38" t="s">
        <v>161</v>
      </c>
      <c r="B28" s="37" t="s">
        <v>162</v>
      </c>
      <c r="C28" s="110"/>
      <c r="D28" s="110"/>
      <c r="E28" s="110"/>
      <c r="F28" s="110"/>
      <c r="G28" s="110"/>
      <c r="H28" s="110"/>
      <c r="I28" s="110"/>
      <c r="J28" s="110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184</v>
      </c>
      <c r="B1" s="7" t="s">
        <v>185</v>
      </c>
    </row>
    <row r="2" spans="1:3" x14ac:dyDescent="0.25">
      <c r="A2" s="7" t="s">
        <v>186</v>
      </c>
      <c r="B2" s="7" t="s">
        <v>177</v>
      </c>
    </row>
    <row r="3" spans="1:3" x14ac:dyDescent="0.25">
      <c r="A3" s="7" t="s">
        <v>187</v>
      </c>
      <c r="B3" s="7">
        <v>1</v>
      </c>
    </row>
    <row r="4" spans="1:3" x14ac:dyDescent="0.25">
      <c r="A4" s="7" t="s">
        <v>188</v>
      </c>
      <c r="B4" s="7">
        <v>0</v>
      </c>
    </row>
    <row r="5" spans="1:3" x14ac:dyDescent="0.25">
      <c r="A5" s="7" t="s">
        <v>189</v>
      </c>
      <c r="B5" s="7">
        <v>0</v>
      </c>
    </row>
    <row r="6" spans="1:3" x14ac:dyDescent="0.25">
      <c r="A6" s="7" t="s">
        <v>190</v>
      </c>
      <c r="B6" s="7">
        <v>0</v>
      </c>
    </row>
    <row r="7" spans="1:3" x14ac:dyDescent="0.25">
      <c r="A7" s="7" t="s">
        <v>191</v>
      </c>
      <c r="B7" s="7">
        <v>1</v>
      </c>
    </row>
    <row r="8" spans="1:3" x14ac:dyDescent="0.25">
      <c r="A8" s="7" t="s">
        <v>192</v>
      </c>
      <c r="B8" s="7">
        <v>0</v>
      </c>
    </row>
    <row r="9" spans="1:3" x14ac:dyDescent="0.25">
      <c r="A9" s="7" t="s">
        <v>193</v>
      </c>
      <c r="B9" s="7">
        <v>1</v>
      </c>
    </row>
    <row r="10" spans="1:3" x14ac:dyDescent="0.25">
      <c r="A10" s="7" t="s">
        <v>194</v>
      </c>
      <c r="C10" s="7" t="s">
        <v>195</v>
      </c>
    </row>
    <row r="11" spans="1:3" x14ac:dyDescent="0.25">
      <c r="A11" s="7" t="s">
        <v>196</v>
      </c>
      <c r="B11" s="7">
        <v>1</v>
      </c>
    </row>
    <row r="12" spans="1:3" x14ac:dyDescent="0.25">
      <c r="A12" s="7" t="s">
        <v>197</v>
      </c>
      <c r="B12" s="7" t="s">
        <v>198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D7FBF14-2C88-4F4A-9EFD-9ED332E90717}"/>
</file>

<file path=customXml/itemProps2.xml><?xml version="1.0" encoding="utf-8"?>
<ds:datastoreItem xmlns:ds="http://schemas.openxmlformats.org/officeDocument/2006/customXml" ds:itemID="{F436DC6C-C6D1-4F5D-8A95-43F7F3FF01F8}"/>
</file>

<file path=customXml/itemProps3.xml><?xml version="1.0" encoding="utf-8"?>
<ds:datastoreItem xmlns:ds="http://schemas.openxmlformats.org/officeDocument/2006/customXml" ds:itemID="{D63AE295-AE13-453A-A3C9-AEE0A5B2F1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2025-05-15T17:48:31Z</dcterms:created>
  <dcterms:modified xsi:type="dcterms:W3CDTF">2025-05-15T17:48:46Z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